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/colors4.xml" ContentType="application/vnd.ms-office.chartcolorstyle+xml"/>
  <Override PartName="/xl/charts/style4.xml" ContentType="application/vnd.ms-office.chartstyle+xml"/>
  <Override PartName="/xl/worksheets/sheet1.xml" ContentType="application/vnd.openxmlformats-officedocument.spreadsheetml.worksheet+xml"/>
  <Override PartName="/xl/charts/chart4.xml" ContentType="application/vnd.openxmlformats-officedocument.drawingml.chart+xml"/>
  <Override PartName="/xl/charts/style3.xml" ContentType="application/vnd.ms-office.chartstyle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harts/colors3.xml" ContentType="application/vnd.ms-office.chartcolorstyle+xml"/>
  <Override PartName="/xl/charts/style2.xml" ContentType="application/vnd.ms-office.chartstyle+xml"/>
  <Override PartName="/xl/charts/chart3.xml" ContentType="application/vnd.openxmlformats-officedocument.drawingml.chart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6 Web\"/>
    </mc:Choice>
  </mc:AlternateContent>
  <bookViews>
    <workbookView xWindow="0" yWindow="0" windowWidth="23040" windowHeight="9120"/>
  </bookViews>
  <sheets>
    <sheet name="Afrikaans" sheetId="2" r:id="rId1"/>
    <sheet name="English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7" i="1"/>
  <c r="K7" i="1"/>
  <c r="J7" i="1"/>
  <c r="I7" i="1"/>
  <c r="H7" i="1"/>
  <c r="G7" i="1"/>
  <c r="F7" i="1"/>
  <c r="E7" i="1"/>
  <c r="D7" i="1"/>
  <c r="C7" i="1"/>
  <c r="L6" i="1"/>
  <c r="K6" i="1"/>
  <c r="J6" i="1"/>
  <c r="I6" i="1"/>
  <c r="H6" i="1"/>
  <c r="G6" i="1"/>
  <c r="F6" i="1"/>
  <c r="E6" i="1"/>
  <c r="D6" i="1"/>
  <c r="C6" i="1"/>
  <c r="C7" i="2"/>
  <c r="D7" i="2"/>
  <c r="E7" i="2"/>
  <c r="F7" i="2"/>
  <c r="G7" i="2"/>
  <c r="H7" i="2"/>
  <c r="I7" i="2"/>
  <c r="J7" i="2"/>
  <c r="K7" i="2"/>
  <c r="C11" i="2"/>
  <c r="D11" i="2"/>
  <c r="E11" i="2"/>
  <c r="F11" i="2"/>
  <c r="G11" i="2"/>
  <c r="H11" i="2"/>
  <c r="I11" i="2"/>
  <c r="J11" i="2"/>
  <c r="K11" i="2"/>
  <c r="L10" i="2"/>
  <c r="K10" i="2"/>
  <c r="J10" i="2"/>
  <c r="I10" i="2"/>
  <c r="H10" i="2"/>
  <c r="G10" i="2"/>
  <c r="F10" i="2"/>
  <c r="E10" i="2"/>
  <c r="D10" i="2"/>
  <c r="C10" i="2"/>
  <c r="C6" i="2"/>
  <c r="D6" i="2"/>
  <c r="E6" i="2"/>
  <c r="F6" i="2"/>
  <c r="G6" i="2"/>
  <c r="H6" i="2"/>
  <c r="I6" i="2"/>
  <c r="J6" i="2"/>
  <c r="K6" i="2"/>
  <c r="L6" i="2"/>
  <c r="L7" i="2"/>
  <c r="L11" i="2"/>
  <c r="K27" i="1" l="1"/>
  <c r="D27" i="1"/>
  <c r="L27" i="2"/>
  <c r="D27" i="2"/>
</calcChain>
</file>

<file path=xl/sharedStrings.xml><?xml version="1.0" encoding="utf-8"?>
<sst xmlns="http://schemas.openxmlformats.org/spreadsheetml/2006/main" count="45" uniqueCount="27">
  <si>
    <t>Jaar</t>
  </si>
  <si>
    <t>Manlik</t>
  </si>
  <si>
    <t>Vroulik</t>
  </si>
  <si>
    <t>Voorgraads</t>
  </si>
  <si>
    <t>Nagraads</t>
  </si>
  <si>
    <t>%Vroulik</t>
  </si>
  <si>
    <t>Inskrywings per jaar, geslag en studievlak</t>
  </si>
  <si>
    <t>Studievlak</t>
  </si>
  <si>
    <t>Enrolments by year, gender and study level</t>
  </si>
  <si>
    <t>Undergraduate</t>
  </si>
  <si>
    <t>Postgraduate</t>
  </si>
  <si>
    <t>Year</t>
  </si>
  <si>
    <t>Male</t>
  </si>
  <si>
    <t>Female</t>
  </si>
  <si>
    <t>%Female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</si>
  <si>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</si>
  <si>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</si>
  <si>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</si>
  <si>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</si>
  <si>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</si>
  <si>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</si>
  <si>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</si>
  <si>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</si>
  <si>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</si>
  <si>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</si>
  <si>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Totaal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</si>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</sst>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4"/>
      <color theme="1"/>
      <name val="Cambria"/>
      <family val="1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theme="4" tint="0.79998168889431442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theme="0" tint="-0.499984740745262"/>
      </left>
      <right style="thin">
        <color theme="2" tint="-9.9948118533890809E-2"/>
      </right>
      <top style="medium">
        <color theme="0" tint="-0.49998474074526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0" tint="-0.49998474074526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0" tint="-0.499984740745262"/>
      </right>
      <top style="medium">
        <color theme="0" tint="-0.49998474074526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0" tint="-0.49998474074526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medium">
        <color theme="0" tint="-0.49998474074526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medium">
        <color theme="0" tint="-0.499984740745262"/>
      </top>
      <bottom style="thin">
        <color theme="2" tint="-9.9948118533890809E-2"/>
      </bottom>
      <diagonal/>
    </border>
    <border>
      <left style="medium">
        <color theme="0" tint="-0.49998474074526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/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medium">
        <color theme="0" tint="-0.49998474074526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0" tint="-0.499984740745262"/>
      </right>
      <top/>
      <bottom style="thin">
        <color theme="2" tint="-9.9948118533890809E-2"/>
      </bottom>
      <diagonal/>
    </border>
    <border>
      <left style="medium">
        <color theme="0" tint="-0.499984740745262"/>
      </left>
      <right style="thin">
        <color theme="2" tint="-9.9948118533890809E-2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2" tint="-9.9948118533890809E-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2" tint="-9.9948118533890809E-2"/>
      </left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2" tint="-9.9948118533890809E-2"/>
      </right>
      <top/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theme="2" tint="-9.9948118533890809E-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2" tint="-9.9948118533890809E-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3" fontId="0" fillId="0" borderId="4" xfId="0" applyNumberFormat="1" applyBorder="1"/>
    <xf numFmtId="3" fontId="0" fillId="0" borderId="5" xfId="0" applyNumberForma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/>
    <xf numFmtId="0" fontId="2" fillId="0" borderId="7" xfId="0" applyFont="1" applyFill="1" applyBorder="1"/>
    <xf numFmtId="0" fontId="2" fillId="2" borderId="8" xfId="0" applyFont="1" applyFill="1" applyBorder="1" applyAlignment="1">
      <alignment horizontal="center"/>
    </xf>
    <xf numFmtId="0" fontId="2" fillId="0" borderId="10" xfId="0" applyFont="1" applyFill="1" applyBorder="1"/>
    <xf numFmtId="3" fontId="0" fillId="0" borderId="11" xfId="0" applyNumberFormat="1" applyBorder="1"/>
    <xf numFmtId="3" fontId="0" fillId="0" borderId="12" xfId="0" applyNumberFormat="1" applyBorder="1"/>
    <xf numFmtId="0" fontId="2" fillId="0" borderId="13" xfId="0" applyFont="1" applyFill="1" applyBorder="1"/>
    <xf numFmtId="3" fontId="0" fillId="0" borderId="14" xfId="0" applyNumberFormat="1" applyBorder="1"/>
    <xf numFmtId="3" fontId="0" fillId="0" borderId="15" xfId="0" applyNumberFormat="1" applyBorder="1"/>
    <xf numFmtId="0" fontId="2" fillId="2" borderId="16" xfId="0" applyFont="1" applyFill="1" applyBorder="1"/>
    <xf numFmtId="0" fontId="2" fillId="2" borderId="17" xfId="0" applyFont="1" applyFill="1" applyBorder="1"/>
    <xf numFmtId="0" fontId="6" fillId="0" borderId="0" xfId="0" applyFont="1"/>
    <xf numFmtId="0" fontId="2" fillId="0" borderId="23" xfId="0" applyFont="1" applyFill="1" applyBorder="1"/>
    <xf numFmtId="3" fontId="2" fillId="0" borderId="24" xfId="0" applyNumberFormat="1" applyFont="1" applyBorder="1"/>
    <xf numFmtId="3" fontId="2" fillId="0" borderId="25" xfId="0" applyNumberFormat="1" applyFont="1" applyBorder="1"/>
    <xf numFmtId="164" fontId="7" fillId="3" borderId="18" xfId="1" applyNumberFormat="1" applyFont="1" applyFill="1" applyBorder="1"/>
    <xf numFmtId="164" fontId="7" fillId="3" borderId="19" xfId="1" applyNumberFormat="1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Voorgraads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48381452318461"/>
          <c:y val="0.16966379925052724"/>
          <c:w val="0.80596062992125983"/>
          <c:h val="0.56361502989209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Afrikaans!$B$4</c:f>
              <c:strCache>
                <c:ptCount val="1"/>
                <c:pt idx="0">
                  <c:v>Manlik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Afrikaans!$C$3:$L$3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Afrikaans!$C$4:$L$4</c:f>
              <c:numCache>
                <c:formatCode>#,##0</c:formatCode>
                <c:ptCount val="10"/>
                <c:pt idx="0">
                  <c:v>6708</c:v>
                </c:pt>
                <c:pt idx="1">
                  <c:v>7093</c:v>
                </c:pt>
                <c:pt idx="2">
                  <c:v>7404</c:v>
                </c:pt>
                <c:pt idx="3">
                  <c:v>7682</c:v>
                </c:pt>
                <c:pt idx="4">
                  <c:v>8069</c:v>
                </c:pt>
                <c:pt idx="5">
                  <c:v>8233</c:v>
                </c:pt>
                <c:pt idx="6">
                  <c:v>8236</c:v>
                </c:pt>
                <c:pt idx="7">
                  <c:v>8201</c:v>
                </c:pt>
                <c:pt idx="8">
                  <c:v>8409</c:v>
                </c:pt>
                <c:pt idx="9">
                  <c:v>8891</c:v>
                </c:pt>
              </c:numCache>
            </c:numRef>
          </c:val>
        </c:ser>
        <c:ser>
          <c:idx val="2"/>
          <c:order val="1"/>
          <c:tx>
            <c:strRef>
              <c:f>Afrikaans!$B$5</c:f>
              <c:strCache>
                <c:ptCount val="1"/>
                <c:pt idx="0">
                  <c:v>Vroulik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Afrikaans!$C$3:$L$3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Afrikaans!$C$5:$L$5</c:f>
              <c:numCache>
                <c:formatCode>#,##0</c:formatCode>
                <c:ptCount val="10"/>
                <c:pt idx="0">
                  <c:v>7465</c:v>
                </c:pt>
                <c:pt idx="1">
                  <c:v>7696</c:v>
                </c:pt>
                <c:pt idx="2">
                  <c:v>7815</c:v>
                </c:pt>
                <c:pt idx="3">
                  <c:v>8187</c:v>
                </c:pt>
                <c:pt idx="4">
                  <c:v>8455</c:v>
                </c:pt>
                <c:pt idx="5">
                  <c:v>8818</c:v>
                </c:pt>
                <c:pt idx="6">
                  <c:v>8696</c:v>
                </c:pt>
                <c:pt idx="7">
                  <c:v>9092</c:v>
                </c:pt>
                <c:pt idx="8">
                  <c:v>9729</c:v>
                </c:pt>
                <c:pt idx="9">
                  <c:v>10691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0"/>
        <c:axId val="1035740224"/>
        <c:axId val="1035740784"/>
      </c:barChart>
      <c:catAx>
        <c:axId val="103574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5740784"/>
        <c:crosses val="autoZero"/>
        <c:auto val="1"/>
        <c:lblAlgn val="ctr"/>
        <c:lblOffset val="100"/>
        <c:noMultiLvlLbl val="0"/>
      </c:catAx>
      <c:valAx>
        <c:axId val="103574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Getal inskrywings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635028433945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574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90778059522217"/>
          <c:y val="0.87799239938757656"/>
          <c:w val="0.29137072151695326"/>
          <c:h val="0.10464648950131233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Nagraads</a:t>
            </a:r>
          </a:p>
        </c:rich>
      </c:tx>
      <c:layout>
        <c:manualLayout>
          <c:xMode val="edge"/>
          <c:yMode val="edge"/>
          <c:x val="0.44000675902354303"/>
          <c:y val="2.83447176684881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48381452318461"/>
          <c:y val="0.16966379925052724"/>
          <c:w val="0.80596062992125983"/>
          <c:h val="0.56444194475690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Afrikaans!$B$8</c:f>
              <c:strCache>
                <c:ptCount val="1"/>
                <c:pt idx="0">
                  <c:v>Manlik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Afrikaans!$C$3:$L$3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Afrikaans!$C$8:$L$8</c:f>
              <c:numCache>
                <c:formatCode>#,##0</c:formatCode>
                <c:ptCount val="10"/>
                <c:pt idx="0">
                  <c:v>3833</c:v>
                </c:pt>
                <c:pt idx="1">
                  <c:v>3968</c:v>
                </c:pt>
                <c:pt idx="2">
                  <c:v>4245</c:v>
                </c:pt>
                <c:pt idx="3">
                  <c:v>4542</c:v>
                </c:pt>
                <c:pt idx="4">
                  <c:v>4919</c:v>
                </c:pt>
                <c:pt idx="5">
                  <c:v>5129</c:v>
                </c:pt>
                <c:pt idx="6">
                  <c:v>4963</c:v>
                </c:pt>
                <c:pt idx="7">
                  <c:v>4951</c:v>
                </c:pt>
                <c:pt idx="8">
                  <c:v>5095</c:v>
                </c:pt>
                <c:pt idx="9">
                  <c:v>4996</c:v>
                </c:pt>
              </c:numCache>
            </c:numRef>
          </c:val>
        </c:ser>
        <c:ser>
          <c:idx val="1"/>
          <c:order val="1"/>
          <c:tx>
            <c:strRef>
              <c:f>Afrikaans!$B$9</c:f>
              <c:strCache>
                <c:ptCount val="1"/>
                <c:pt idx="0">
                  <c:v>Vroulik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Afrikaans!$C$3:$L$3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Afrikaans!$C$9:$L$9</c:f>
              <c:numCache>
                <c:formatCode>#,##0</c:formatCode>
                <c:ptCount val="10"/>
                <c:pt idx="0">
                  <c:v>3587</c:v>
                </c:pt>
                <c:pt idx="1">
                  <c:v>3773</c:v>
                </c:pt>
                <c:pt idx="2">
                  <c:v>4180</c:v>
                </c:pt>
                <c:pt idx="3">
                  <c:v>4691</c:v>
                </c:pt>
                <c:pt idx="4">
                  <c:v>5124</c:v>
                </c:pt>
                <c:pt idx="5">
                  <c:v>4914</c:v>
                </c:pt>
                <c:pt idx="6">
                  <c:v>4890</c:v>
                </c:pt>
                <c:pt idx="7">
                  <c:v>4802</c:v>
                </c:pt>
                <c:pt idx="8">
                  <c:v>5024</c:v>
                </c:pt>
                <c:pt idx="9">
                  <c:v>5158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0"/>
        <c:axId val="712447552"/>
        <c:axId val="712438032"/>
      </c:barChart>
      <c:catAx>
        <c:axId val="71244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438032"/>
        <c:crosses val="autoZero"/>
        <c:auto val="1"/>
        <c:lblAlgn val="ctr"/>
        <c:lblOffset val="100"/>
        <c:noMultiLvlLbl val="0"/>
      </c:catAx>
      <c:valAx>
        <c:axId val="71243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Getal inskrywings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635028433945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44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English!$A$4</c:f>
          <c:strCache>
            <c:ptCount val="1"/>
            <c:pt idx="0">
              <c:v>Undergraduate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48381452318461"/>
          <c:y val="0.16966379925052724"/>
          <c:w val="0.80596062992125983"/>
          <c:h val="0.56361502989209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English!$B$4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English!$C$3:$L$3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English!$C$4:$L$4</c:f>
              <c:numCache>
                <c:formatCode>#,##0</c:formatCode>
                <c:ptCount val="10"/>
                <c:pt idx="0">
                  <c:v>6708</c:v>
                </c:pt>
                <c:pt idx="1">
                  <c:v>7093</c:v>
                </c:pt>
                <c:pt idx="2">
                  <c:v>7404</c:v>
                </c:pt>
                <c:pt idx="3">
                  <c:v>7682</c:v>
                </c:pt>
                <c:pt idx="4">
                  <c:v>8069</c:v>
                </c:pt>
                <c:pt idx="5">
                  <c:v>8233</c:v>
                </c:pt>
                <c:pt idx="6">
                  <c:v>8236</c:v>
                </c:pt>
                <c:pt idx="7">
                  <c:v>8201</c:v>
                </c:pt>
                <c:pt idx="8">
                  <c:v>8409</c:v>
                </c:pt>
                <c:pt idx="9">
                  <c:v>8891</c:v>
                </c:pt>
              </c:numCache>
            </c:numRef>
          </c:val>
        </c:ser>
        <c:ser>
          <c:idx val="2"/>
          <c:order val="1"/>
          <c:tx>
            <c:strRef>
              <c:f>English!$B$5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English!$C$3:$L$3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English!$C$5:$L$5</c:f>
              <c:numCache>
                <c:formatCode>#,##0</c:formatCode>
                <c:ptCount val="10"/>
                <c:pt idx="0">
                  <c:v>7465</c:v>
                </c:pt>
                <c:pt idx="1">
                  <c:v>7696</c:v>
                </c:pt>
                <c:pt idx="2">
                  <c:v>7815</c:v>
                </c:pt>
                <c:pt idx="3">
                  <c:v>8187</c:v>
                </c:pt>
                <c:pt idx="4">
                  <c:v>8455</c:v>
                </c:pt>
                <c:pt idx="5">
                  <c:v>8818</c:v>
                </c:pt>
                <c:pt idx="6">
                  <c:v>8696</c:v>
                </c:pt>
                <c:pt idx="7">
                  <c:v>9092</c:v>
                </c:pt>
                <c:pt idx="8">
                  <c:v>9729</c:v>
                </c:pt>
                <c:pt idx="9">
                  <c:v>10691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0"/>
        <c:axId val="1020059504"/>
        <c:axId val="1020058384"/>
      </c:barChart>
      <c:catAx>
        <c:axId val="102005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0058384"/>
        <c:crosses val="autoZero"/>
        <c:auto val="1"/>
        <c:lblAlgn val="ctr"/>
        <c:lblOffset val="100"/>
        <c:noMultiLvlLbl val="0"/>
      </c:catAx>
      <c:valAx>
        <c:axId val="102005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enrolments</a:t>
                </a:r>
              </a:p>
            </c:rich>
          </c:tx>
          <c:layout>
            <c:manualLayout>
              <c:xMode val="edge"/>
              <c:yMode val="edge"/>
              <c:x val="1.357452071737786E-2"/>
              <c:y val="0.222993675269757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005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90778059522217"/>
          <c:y val="0.87799239938757656"/>
          <c:w val="0.29137072151695326"/>
          <c:h val="0.10464648950131233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>
      <c:oddFooter>&amp;L&amp;9&amp;P&amp;R&amp;9SU June statistics</c:oddFooter>
    </c:headerFooter>
    <c:pageMargins b="0.74803149606299213" l="0.70866141732283472" r="0.70866141732283472" t="0.74803149606299213" header="0.31496062992125984" footer="0.3149606299212598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English!$A$8</c:f>
          <c:strCache>
            <c:ptCount val="1"/>
            <c:pt idx="0">
              <c:v>Postgraduate</c:v>
            </c:pt>
          </c:strCache>
        </c:strRef>
      </c:tx>
      <c:layout>
        <c:manualLayout>
          <c:xMode val="edge"/>
          <c:yMode val="edge"/>
          <c:x val="0.37421728533933257"/>
          <c:y val="1.6778233151183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48381452318461"/>
          <c:y val="0.16966379925052724"/>
          <c:w val="0.80596062992125983"/>
          <c:h val="0.56444194475690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English!$B$8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English!$C$3:$L$3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English!$C$8:$L$8</c:f>
              <c:numCache>
                <c:formatCode>#,##0</c:formatCode>
                <c:ptCount val="10"/>
                <c:pt idx="0">
                  <c:v>3833</c:v>
                </c:pt>
                <c:pt idx="1">
                  <c:v>3968</c:v>
                </c:pt>
                <c:pt idx="2">
                  <c:v>4245</c:v>
                </c:pt>
                <c:pt idx="3">
                  <c:v>4542</c:v>
                </c:pt>
                <c:pt idx="4">
                  <c:v>4919</c:v>
                </c:pt>
                <c:pt idx="5">
                  <c:v>5129</c:v>
                </c:pt>
                <c:pt idx="6">
                  <c:v>4963</c:v>
                </c:pt>
                <c:pt idx="7">
                  <c:v>4951</c:v>
                </c:pt>
                <c:pt idx="8">
                  <c:v>5095</c:v>
                </c:pt>
                <c:pt idx="9">
                  <c:v>4996</c:v>
                </c:pt>
              </c:numCache>
            </c:numRef>
          </c:val>
        </c:ser>
        <c:ser>
          <c:idx val="1"/>
          <c:order val="1"/>
          <c:tx>
            <c:strRef>
              <c:f>English!$B$9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English!$C$3:$L$3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English!$C$9:$L$9</c:f>
              <c:numCache>
                <c:formatCode>#,##0</c:formatCode>
                <c:ptCount val="10"/>
                <c:pt idx="0">
                  <c:v>3587</c:v>
                </c:pt>
                <c:pt idx="1">
                  <c:v>3773</c:v>
                </c:pt>
                <c:pt idx="2">
                  <c:v>4180</c:v>
                </c:pt>
                <c:pt idx="3">
                  <c:v>4691</c:v>
                </c:pt>
                <c:pt idx="4">
                  <c:v>5124</c:v>
                </c:pt>
                <c:pt idx="5">
                  <c:v>4914</c:v>
                </c:pt>
                <c:pt idx="6">
                  <c:v>4890</c:v>
                </c:pt>
                <c:pt idx="7">
                  <c:v>4802</c:v>
                </c:pt>
                <c:pt idx="8">
                  <c:v>5024</c:v>
                </c:pt>
                <c:pt idx="9">
                  <c:v>5158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0"/>
        <c:axId val="115793616"/>
        <c:axId val="194823328"/>
      </c:barChart>
      <c:catAx>
        <c:axId val="11579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823328"/>
        <c:crosses val="autoZero"/>
        <c:auto val="1"/>
        <c:lblAlgn val="ctr"/>
        <c:lblOffset val="100"/>
        <c:noMultiLvlLbl val="0"/>
      </c:catAx>
      <c:valAx>
        <c:axId val="19482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enrolments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9410382513661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9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13</xdr:row>
      <xdr:rowOff>22860</xdr:rowOff>
    </xdr:from>
    <xdr:to>
      <xdr:col>7</xdr:col>
      <xdr:colOff>0</xdr:colOff>
      <xdr:row>25</xdr:row>
      <xdr:rowOff>22860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175260</xdr:colOff>
      <xdr:row>13</xdr:row>
      <xdr:rowOff>22860</xdr:rowOff>
    </xdr:from>
    <xdr:to>
      <xdr:col>14</xdr:col>
      <xdr:colOff>342900</xdr:colOff>
      <xdr:row>25</xdr:row>
      <xdr:rowOff>24300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13</xdr:row>
      <xdr:rowOff>22860</xdr:rowOff>
    </xdr:from>
    <xdr:to>
      <xdr:col>6</xdr:col>
      <xdr:colOff>403860</xdr:colOff>
      <xdr:row>25</xdr:row>
      <xdr:rowOff>22860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0</xdr:colOff>
      <xdr:row>13</xdr:row>
      <xdr:rowOff>22860</xdr:rowOff>
    </xdr:from>
    <xdr:to>
      <xdr:col>14</xdr:col>
      <xdr:colOff>167640</xdr:colOff>
      <xdr:row>25</xdr:row>
      <xdr:rowOff>24300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tabSelected="1" workbookViewId="0">
      <selection activeCell="A13" sqref="A13"/>
    </sheetView>
  </sheetViews>
  <sheetFormatPr defaultRowHeight="14.4" x14ac:dyDescent="0.3"/>
  <cols>
    <col min="1" max="1" width="12.21875" customWidth="1"/>
    <col min="3" max="12" width="7.77734375" customWidth="1"/>
  </cols>
  <sheetData>
    <row r="1" spans="1:12" ht="18" x14ac:dyDescent="0.35">
      <c r="A1" s="20" t="s">
        <v>6</v>
      </c>
    </row>
    <row r="2" spans="1:12" ht="15" thickBot="1" x14ac:dyDescent="0.35"/>
    <row r="3" spans="1:12" x14ac:dyDescent="0.3">
      <c r="A3" s="6" t="s">
        <v>7</v>
      </c>
      <c r="B3" s="9" t="s">
        <v>0</v>
      </c>
      <c r="C3" s="11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8" t="s">
        <v>24</v>
      </c>
    </row>
    <row r="4" spans="1:12" x14ac:dyDescent="0.3">
      <c r="A4" s="26" t="s">
        <v>3</v>
      </c>
      <c r="B4" s="10" t="s">
        <v>1</v>
      </c>
      <c r="C4" s="4">
        <v>6708</v>
      </c>
      <c r="D4" s="4">
        <v>7093</v>
      </c>
      <c r="E4" s="4">
        <v>7404</v>
      </c>
      <c r="F4" s="4">
        <v>7682</v>
      </c>
      <c r="G4" s="4">
        <v>8069</v>
      </c>
      <c r="H4" s="4">
        <v>8233</v>
      </c>
      <c r="I4" s="4">
        <v>8236</v>
      </c>
      <c r="J4" s="4">
        <v>8201</v>
      </c>
      <c r="K4" s="4">
        <v>8409</v>
      </c>
      <c r="L4" s="5">
        <v>8891</v>
      </c>
    </row>
    <row r="5" spans="1:12" x14ac:dyDescent="0.3">
      <c r="A5" s="27"/>
      <c r="B5" s="12" t="s">
        <v>2</v>
      </c>
      <c r="C5" s="13">
        <v>7465</v>
      </c>
      <c r="D5" s="13">
        <v>7696</v>
      </c>
      <c r="E5" s="13">
        <v>7815</v>
      </c>
      <c r="F5" s="13">
        <v>8187</v>
      </c>
      <c r="G5" s="13">
        <v>8455</v>
      </c>
      <c r="H5" s="13">
        <v>8818</v>
      </c>
      <c r="I5" s="13">
        <v>8696</v>
      </c>
      <c r="J5" s="13">
        <v>9092</v>
      </c>
      <c r="K5" s="13">
        <v>9729</v>
      </c>
      <c r="L5" s="14">
        <v>10691</v>
      </c>
    </row>
    <row r="6" spans="1:12" ht="15" thickBot="1" x14ac:dyDescent="0.35">
      <c r="A6" s="28"/>
      <c r="B6" s="21" t="s">
        <v>25</v>
      </c>
      <c r="C6" s="22">
        <f t="shared" ref="C6:L6" si="0">SUM(C4:C5)</f>
        <v>14173</v>
      </c>
      <c r="D6" s="22">
        <f t="shared" si="0"/>
        <v>14789</v>
      </c>
      <c r="E6" s="22">
        <f t="shared" si="0"/>
        <v>15219</v>
      </c>
      <c r="F6" s="22">
        <f t="shared" si="0"/>
        <v>15869</v>
      </c>
      <c r="G6" s="22">
        <f t="shared" si="0"/>
        <v>16524</v>
      </c>
      <c r="H6" s="22">
        <f t="shared" si="0"/>
        <v>17051</v>
      </c>
      <c r="I6" s="22">
        <f t="shared" si="0"/>
        <v>16932</v>
      </c>
      <c r="J6" s="22">
        <f t="shared" si="0"/>
        <v>17293</v>
      </c>
      <c r="K6" s="22">
        <f t="shared" si="0"/>
        <v>18138</v>
      </c>
      <c r="L6" s="23">
        <f t="shared" si="0"/>
        <v>19582</v>
      </c>
    </row>
    <row r="7" spans="1:12" ht="15.6" thickTop="1" thickBot="1" x14ac:dyDescent="0.35">
      <c r="A7" s="18"/>
      <c r="B7" s="19" t="s">
        <v>5</v>
      </c>
      <c r="C7" s="24">
        <f t="shared" ref="C7:K7" si="1">C5/SUM(C4:C5)</f>
        <v>0.52670570803640726</v>
      </c>
      <c r="D7" s="24">
        <f t="shared" si="1"/>
        <v>0.52038677395361421</v>
      </c>
      <c r="E7" s="24">
        <f t="shared" si="1"/>
        <v>0.51350285826926867</v>
      </c>
      <c r="F7" s="24">
        <f t="shared" si="1"/>
        <v>0.51591152561598086</v>
      </c>
      <c r="G7" s="24">
        <f t="shared" si="1"/>
        <v>0.51167998063422904</v>
      </c>
      <c r="H7" s="24">
        <f t="shared" si="1"/>
        <v>0.51715441909565418</v>
      </c>
      <c r="I7" s="24">
        <f t="shared" si="1"/>
        <v>0.5135837467517127</v>
      </c>
      <c r="J7" s="24">
        <f t="shared" si="1"/>
        <v>0.52576186896432087</v>
      </c>
      <c r="K7" s="24">
        <f t="shared" si="1"/>
        <v>0.53638769434336753</v>
      </c>
      <c r="L7" s="25">
        <f>L5/SUM(L4:L5)</f>
        <v>0.54596057603921966</v>
      </c>
    </row>
    <row r="8" spans="1:12" x14ac:dyDescent="0.3">
      <c r="A8" s="29" t="s">
        <v>4</v>
      </c>
      <c r="B8" s="15" t="s">
        <v>1</v>
      </c>
      <c r="C8" s="16">
        <v>3833</v>
      </c>
      <c r="D8" s="16">
        <v>3968</v>
      </c>
      <c r="E8" s="16">
        <v>4245</v>
      </c>
      <c r="F8" s="16">
        <v>4542</v>
      </c>
      <c r="G8" s="16">
        <v>4919</v>
      </c>
      <c r="H8" s="16">
        <v>5129</v>
      </c>
      <c r="I8" s="16">
        <v>4963</v>
      </c>
      <c r="J8" s="16">
        <v>4951</v>
      </c>
      <c r="K8" s="16">
        <v>5095</v>
      </c>
      <c r="L8" s="17">
        <v>4996</v>
      </c>
    </row>
    <row r="9" spans="1:12" x14ac:dyDescent="0.3">
      <c r="A9" s="27"/>
      <c r="B9" s="12" t="s">
        <v>2</v>
      </c>
      <c r="C9" s="13">
        <v>3587</v>
      </c>
      <c r="D9" s="13">
        <v>3773</v>
      </c>
      <c r="E9" s="13">
        <v>4180</v>
      </c>
      <c r="F9" s="13">
        <v>4691</v>
      </c>
      <c r="G9" s="13">
        <v>5124</v>
      </c>
      <c r="H9" s="13">
        <v>4914</v>
      </c>
      <c r="I9" s="13">
        <v>4890</v>
      </c>
      <c r="J9" s="13">
        <v>4802</v>
      </c>
      <c r="K9" s="13">
        <v>5024</v>
      </c>
      <c r="L9" s="14">
        <v>5158</v>
      </c>
    </row>
    <row r="10" spans="1:12" ht="15" thickBot="1" x14ac:dyDescent="0.35">
      <c r="A10" s="28"/>
      <c r="B10" s="21" t="s">
        <v>25</v>
      </c>
      <c r="C10" s="22">
        <f t="shared" ref="C10:L10" si="2">SUM(C8:C9)</f>
        <v>7420</v>
      </c>
      <c r="D10" s="22">
        <f t="shared" si="2"/>
        <v>7741</v>
      </c>
      <c r="E10" s="22">
        <f t="shared" si="2"/>
        <v>8425</v>
      </c>
      <c r="F10" s="22">
        <f t="shared" si="2"/>
        <v>9233</v>
      </c>
      <c r="G10" s="22">
        <f t="shared" si="2"/>
        <v>10043</v>
      </c>
      <c r="H10" s="22">
        <f t="shared" si="2"/>
        <v>10043</v>
      </c>
      <c r="I10" s="22">
        <f t="shared" si="2"/>
        <v>9853</v>
      </c>
      <c r="J10" s="22">
        <f t="shared" si="2"/>
        <v>9753</v>
      </c>
      <c r="K10" s="22">
        <f t="shared" si="2"/>
        <v>10119</v>
      </c>
      <c r="L10" s="23">
        <f t="shared" si="2"/>
        <v>10154</v>
      </c>
    </row>
    <row r="11" spans="1:12" ht="15.6" thickTop="1" thickBot="1" x14ac:dyDescent="0.35">
      <c r="A11" s="18"/>
      <c r="B11" s="19" t="s">
        <v>5</v>
      </c>
      <c r="C11" s="24">
        <f t="shared" ref="C11:K11" si="3">C9/SUM(C8:C9)</f>
        <v>0.48342318059299194</v>
      </c>
      <c r="D11" s="24">
        <f t="shared" si="3"/>
        <v>0.48740472807130863</v>
      </c>
      <c r="E11" s="24">
        <f t="shared" si="3"/>
        <v>0.49614243323442137</v>
      </c>
      <c r="F11" s="24">
        <f t="shared" si="3"/>
        <v>0.50806888335318967</v>
      </c>
      <c r="G11" s="24">
        <f t="shared" si="3"/>
        <v>0.51020611371104252</v>
      </c>
      <c r="H11" s="24">
        <f t="shared" si="3"/>
        <v>0.48929602708354075</v>
      </c>
      <c r="I11" s="24">
        <f t="shared" si="3"/>
        <v>0.49629554450421193</v>
      </c>
      <c r="J11" s="24">
        <f t="shared" si="3"/>
        <v>0.49236132472059879</v>
      </c>
      <c r="K11" s="24">
        <f t="shared" si="3"/>
        <v>0.49649174819646208</v>
      </c>
      <c r="L11" s="25">
        <f>L9/SUM(L8:L9)</f>
        <v>0.50797715186133541</v>
      </c>
    </row>
    <row r="12" spans="1:12" x14ac:dyDescent="0.3">
      <c r="A12" s="1"/>
    </row>
    <row r="26" spans="4:12" ht="6" customHeight="1" x14ac:dyDescent="0.3"/>
    <row r="27" spans="4:12" x14ac:dyDescent="0.3">
      <c r="D27" s="2" t="str">
        <f>"Figuur 3: Getal voorgraadse inskrywings per geslag, "&amp;C3&amp;" tot "&amp;L3</f>
        <v>Figuur 3: Getal voorgraadse inskrywings per geslag, 2007 tot 2016</v>
      </c>
      <c r="L27" s="2" t="str">
        <f>"Figuur 4: Getal nagraadse inskrywings per geslag, "&amp;C3&amp;" tot "&amp;L3</f>
        <v>Figuur 4: Getal nagraadse inskrywings per geslag, 2007 tot 2016</v>
      </c>
    </row>
  </sheetData>
  <mergeCells count="2">
    <mergeCell ref="A4:A6"/>
    <mergeCell ref="A8:A1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&amp;L&amp;9US Junie statistiek&amp;C&amp;9&amp;D&amp;R&amp;9SU June Statistics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workbookViewId="0">
      <selection activeCell="D28" sqref="D28"/>
    </sheetView>
  </sheetViews>
  <sheetFormatPr defaultRowHeight="14.4" x14ac:dyDescent="0.3"/>
  <cols>
    <col min="1" max="1" width="14.109375" customWidth="1"/>
    <col min="3" max="12" width="7.77734375" customWidth="1"/>
  </cols>
  <sheetData>
    <row r="1" spans="1:12" ht="17.399999999999999" x14ac:dyDescent="0.3">
      <c r="A1" s="3" t="s">
        <v>8</v>
      </c>
    </row>
    <row r="2" spans="1:12" ht="15" thickBot="1" x14ac:dyDescent="0.35"/>
    <row r="3" spans="1:12" x14ac:dyDescent="0.3">
      <c r="A3" s="6"/>
      <c r="B3" s="9" t="s">
        <v>11</v>
      </c>
      <c r="C3" s="11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8" t="s">
        <v>24</v>
      </c>
    </row>
    <row r="4" spans="1:12" x14ac:dyDescent="0.3">
      <c r="A4" s="26" t="s">
        <v>9</v>
      </c>
      <c r="B4" s="10" t="s">
        <v>12</v>
      </c>
      <c r="C4" s="4">
        <v>6708</v>
      </c>
      <c r="D4" s="4">
        <v>7093</v>
      </c>
      <c r="E4" s="4">
        <v>7404</v>
      </c>
      <c r="F4" s="4">
        <v>7682</v>
      </c>
      <c r="G4" s="4">
        <v>8069</v>
      </c>
      <c r="H4" s="4">
        <v>8233</v>
      </c>
      <c r="I4" s="4">
        <v>8236</v>
      </c>
      <c r="J4" s="4">
        <v>8201</v>
      </c>
      <c r="K4" s="4">
        <v>8409</v>
      </c>
      <c r="L4" s="5">
        <v>8891</v>
      </c>
    </row>
    <row r="5" spans="1:12" x14ac:dyDescent="0.3">
      <c r="A5" s="27"/>
      <c r="B5" s="12" t="s">
        <v>13</v>
      </c>
      <c r="C5" s="13">
        <v>7465</v>
      </c>
      <c r="D5" s="13">
        <v>7696</v>
      </c>
      <c r="E5" s="13">
        <v>7815</v>
      </c>
      <c r="F5" s="13">
        <v>8187</v>
      </c>
      <c r="G5" s="13">
        <v>8455</v>
      </c>
      <c r="H5" s="13">
        <v>8818</v>
      </c>
      <c r="I5" s="13">
        <v>8696</v>
      </c>
      <c r="J5" s="13">
        <v>9092</v>
      </c>
      <c r="K5" s="13">
        <v>9729</v>
      </c>
      <c r="L5" s="14">
        <v>10691</v>
      </c>
    </row>
    <row r="6" spans="1:12" ht="15" thickBot="1" x14ac:dyDescent="0.35">
      <c r="A6" s="28"/>
      <c r="B6" s="22" t="s">
        <v>26</v>
      </c>
      <c r="C6" s="22">
        <f t="shared" ref="C6:L6" si="0">SUM(C4:C5)</f>
        <v>14173</v>
      </c>
      <c r="D6" s="22">
        <f t="shared" si="0"/>
        <v>14789</v>
      </c>
      <c r="E6" s="22">
        <f t="shared" si="0"/>
        <v>15219</v>
      </c>
      <c r="F6" s="22">
        <f t="shared" si="0"/>
        <v>15869</v>
      </c>
      <c r="G6" s="22">
        <f t="shared" si="0"/>
        <v>16524</v>
      </c>
      <c r="H6" s="22">
        <f t="shared" si="0"/>
        <v>17051</v>
      </c>
      <c r="I6" s="22">
        <f t="shared" si="0"/>
        <v>16932</v>
      </c>
      <c r="J6" s="22">
        <f t="shared" si="0"/>
        <v>17293</v>
      </c>
      <c r="K6" s="22">
        <f t="shared" si="0"/>
        <v>18138</v>
      </c>
      <c r="L6" s="23">
        <f t="shared" si="0"/>
        <v>19582</v>
      </c>
    </row>
    <row r="7" spans="1:12" ht="15.6" thickTop="1" thickBot="1" x14ac:dyDescent="0.35">
      <c r="A7" s="18"/>
      <c r="B7" s="19" t="s">
        <v>14</v>
      </c>
      <c r="C7" s="24">
        <f t="shared" ref="C7:K7" si="1">C5/SUM(C4:C5)</f>
        <v>0.52670570803640726</v>
      </c>
      <c r="D7" s="24">
        <f t="shared" si="1"/>
        <v>0.52038677395361421</v>
      </c>
      <c r="E7" s="24">
        <f t="shared" si="1"/>
        <v>0.51350285826926867</v>
      </c>
      <c r="F7" s="24">
        <f t="shared" si="1"/>
        <v>0.51591152561598086</v>
      </c>
      <c r="G7" s="24">
        <f t="shared" si="1"/>
        <v>0.51167998063422904</v>
      </c>
      <c r="H7" s="24">
        <f t="shared" si="1"/>
        <v>0.51715441909565418</v>
      </c>
      <c r="I7" s="24">
        <f t="shared" si="1"/>
        <v>0.5135837467517127</v>
      </c>
      <c r="J7" s="24">
        <f t="shared" si="1"/>
        <v>0.52576186896432087</v>
      </c>
      <c r="K7" s="24">
        <f t="shared" si="1"/>
        <v>0.53638769434336753</v>
      </c>
      <c r="L7" s="25">
        <f>L5/SUM(L4:L5)</f>
        <v>0.54596057603921966</v>
      </c>
    </row>
    <row r="8" spans="1:12" x14ac:dyDescent="0.3">
      <c r="A8" s="29" t="s">
        <v>10</v>
      </c>
      <c r="B8" s="15" t="s">
        <v>12</v>
      </c>
      <c r="C8" s="16">
        <v>3833</v>
      </c>
      <c r="D8" s="16">
        <v>3968</v>
      </c>
      <c r="E8" s="16">
        <v>4245</v>
      </c>
      <c r="F8" s="16">
        <v>4542</v>
      </c>
      <c r="G8" s="16">
        <v>4919</v>
      </c>
      <c r="H8" s="16">
        <v>5129</v>
      </c>
      <c r="I8" s="16">
        <v>4963</v>
      </c>
      <c r="J8" s="16">
        <v>4951</v>
      </c>
      <c r="K8" s="16">
        <v>5095</v>
      </c>
      <c r="L8" s="17">
        <v>4996</v>
      </c>
    </row>
    <row r="9" spans="1:12" x14ac:dyDescent="0.3">
      <c r="A9" s="27"/>
      <c r="B9" s="12" t="s">
        <v>13</v>
      </c>
      <c r="C9" s="13">
        <v>3587</v>
      </c>
      <c r="D9" s="13">
        <v>3773</v>
      </c>
      <c r="E9" s="13">
        <v>4180</v>
      </c>
      <c r="F9" s="13">
        <v>4691</v>
      </c>
      <c r="G9" s="13">
        <v>5124</v>
      </c>
      <c r="H9" s="13">
        <v>4914</v>
      </c>
      <c r="I9" s="13">
        <v>4890</v>
      </c>
      <c r="J9" s="13">
        <v>4802</v>
      </c>
      <c r="K9" s="13">
        <v>5024</v>
      </c>
      <c r="L9" s="14">
        <v>5158</v>
      </c>
    </row>
    <row r="10" spans="1:12" ht="15" thickBot="1" x14ac:dyDescent="0.35">
      <c r="A10" s="28"/>
      <c r="B10" s="22" t="s">
        <v>26</v>
      </c>
      <c r="C10" s="22">
        <f t="shared" ref="C10:L10" si="2">SUM(C8:C9)</f>
        <v>7420</v>
      </c>
      <c r="D10" s="22">
        <f t="shared" si="2"/>
        <v>7741</v>
      </c>
      <c r="E10" s="22">
        <f t="shared" si="2"/>
        <v>8425</v>
      </c>
      <c r="F10" s="22">
        <f t="shared" si="2"/>
        <v>9233</v>
      </c>
      <c r="G10" s="22">
        <f t="shared" si="2"/>
        <v>10043</v>
      </c>
      <c r="H10" s="22">
        <f t="shared" si="2"/>
        <v>10043</v>
      </c>
      <c r="I10" s="22">
        <f t="shared" si="2"/>
        <v>9853</v>
      </c>
      <c r="J10" s="22">
        <f t="shared" si="2"/>
        <v>9753</v>
      </c>
      <c r="K10" s="22">
        <f t="shared" si="2"/>
        <v>10119</v>
      </c>
      <c r="L10" s="23">
        <f t="shared" si="2"/>
        <v>10154</v>
      </c>
    </row>
    <row r="11" spans="1:12" ht="15.6" thickTop="1" thickBot="1" x14ac:dyDescent="0.35">
      <c r="A11" s="18"/>
      <c r="B11" s="19" t="s">
        <v>14</v>
      </c>
      <c r="C11" s="24">
        <f t="shared" ref="C11:K11" si="3">C9/SUM(C8:C9)</f>
        <v>0.48342318059299194</v>
      </c>
      <c r="D11" s="24">
        <f t="shared" si="3"/>
        <v>0.48740472807130863</v>
      </c>
      <c r="E11" s="24">
        <f t="shared" si="3"/>
        <v>0.49614243323442137</v>
      </c>
      <c r="F11" s="24">
        <f t="shared" si="3"/>
        <v>0.50806888335318967</v>
      </c>
      <c r="G11" s="24">
        <f t="shared" si="3"/>
        <v>0.51020611371104252</v>
      </c>
      <c r="H11" s="24">
        <f t="shared" si="3"/>
        <v>0.48929602708354075</v>
      </c>
      <c r="I11" s="24">
        <f t="shared" si="3"/>
        <v>0.49629554450421193</v>
      </c>
      <c r="J11" s="24">
        <f t="shared" si="3"/>
        <v>0.49236132472059879</v>
      </c>
      <c r="K11" s="24">
        <f t="shared" si="3"/>
        <v>0.49649174819646208</v>
      </c>
      <c r="L11" s="25">
        <f>L9/SUM(L8:L9)</f>
        <v>0.50797715186133541</v>
      </c>
    </row>
    <row r="12" spans="1:12" x14ac:dyDescent="0.3">
      <c r="A12" s="1"/>
    </row>
    <row r="26" spans="4:11" ht="6" customHeight="1" x14ac:dyDescent="0.3"/>
    <row r="27" spans="4:11" x14ac:dyDescent="0.3">
      <c r="D27" s="2" t="str">
        <f>"Figure 3: Undergraduate enrolments by gender, "&amp;C3&amp;" to "&amp;L3</f>
        <v>Figure 3: Undergraduate enrolments by gender, 2007 to 2016</v>
      </c>
      <c r="K27" s="2" t="str">
        <f>"Figure 4: Postgraduate enrolments by gender, "&amp;C3&amp;" to "&amp;L3</f>
        <v>Figure 4: Postgraduate enrolments by gender, 2007 to 2016</v>
      </c>
    </row>
  </sheetData>
  <mergeCells count="2">
    <mergeCell ref="A8:A10"/>
    <mergeCell ref="A4:A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&amp;L&amp;9US Junie statistiek&amp;C&amp;9&amp;D&amp;R&amp;9SU June Statistics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2212E9-931F-4BA5-89FF-CA5003C9BE87}"/>
</file>

<file path=customXml/itemProps2.xml><?xml version="1.0" encoding="utf-8"?>
<ds:datastoreItem xmlns:ds="http://schemas.openxmlformats.org/officeDocument/2006/customXml" ds:itemID="{903481A9-86DA-46E5-A23F-C8F92D8345F5}"/>
</file>

<file path=customXml/itemProps3.xml><?xml version="1.0" encoding="utf-8"?>
<ds:datastoreItem xmlns:ds="http://schemas.openxmlformats.org/officeDocument/2006/customXml" ds:itemID="{CBC127C4-3456-48F0-9CAA-01B811B8BA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Afrikaans</vt:lpstr>
      <vt:lpstr>English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LKistner</dc:creator>
  <cp:lastModifiedBy>Kistner, L &lt;lkistner@sun.ac.za&gt;</cp:lastModifiedBy>
  <cp:lastPrinted>2016-08-01T07:45:28Z</cp:lastPrinted>
  <dcterms:created xsi:type="dcterms:W3CDTF">2015-02-19T09:35:55Z</dcterms:created>
  <dcterms:modified xsi:type="dcterms:W3CDTF">2016-11-04T10:45:34Z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