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kistner\Documents\INB\Web\2018 Web\"/>
    </mc:Choice>
  </mc:AlternateContent>
  <bookViews>
    <workbookView xWindow="0" yWindow="0" windowWidth="23040" windowHeight="9120"/>
  </bookViews>
  <sheets>
    <sheet name="Personeel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2" l="1"/>
  <c r="H15" i="2"/>
  <c r="M15" i="2" s="1"/>
  <c r="H27" i="2"/>
  <c r="H33" i="2"/>
  <c r="G33" i="2"/>
  <c r="M21" i="2"/>
  <c r="H21" i="2"/>
  <c r="C32" i="2"/>
  <c r="D32" i="2"/>
  <c r="E32" i="2"/>
  <c r="F32" i="2"/>
  <c r="B29" i="2" l="1"/>
  <c r="B30" i="2"/>
  <c r="B31" i="2"/>
  <c r="B32" i="2"/>
  <c r="B33" i="2"/>
  <c r="B28" i="2"/>
  <c r="H26" i="2"/>
  <c r="Q26" i="2" s="1"/>
  <c r="H20" i="2"/>
  <c r="Q20" i="2" s="1"/>
  <c r="B20" i="2"/>
  <c r="H14" i="2"/>
  <c r="Q14" i="2" s="1"/>
  <c r="I26" i="2" l="1"/>
  <c r="J26" i="2"/>
  <c r="K26" i="2"/>
  <c r="L26" i="2"/>
  <c r="N26" i="2"/>
  <c r="I20" i="2"/>
  <c r="J20" i="2"/>
  <c r="K20" i="2"/>
  <c r="L20" i="2"/>
  <c r="N20" i="2"/>
  <c r="I14" i="2"/>
  <c r="J14" i="2"/>
  <c r="K14" i="2"/>
  <c r="L14" i="2"/>
  <c r="N14" i="2"/>
  <c r="O29" i="2"/>
  <c r="P29" i="2"/>
  <c r="O30" i="2"/>
  <c r="P30" i="2"/>
  <c r="O31" i="2"/>
  <c r="P31" i="2"/>
  <c r="O32" i="2"/>
  <c r="P32" i="2"/>
  <c r="P28" i="2"/>
  <c r="O28" i="2"/>
  <c r="C29" i="2"/>
  <c r="D29" i="2"/>
  <c r="E29" i="2"/>
  <c r="F29" i="2"/>
  <c r="C30" i="2"/>
  <c r="D30" i="2"/>
  <c r="E30" i="2"/>
  <c r="F30" i="2"/>
  <c r="C31" i="2"/>
  <c r="D31" i="2"/>
  <c r="E31" i="2"/>
  <c r="F31" i="2"/>
  <c r="C33" i="2"/>
  <c r="D33" i="2"/>
  <c r="E33" i="2"/>
  <c r="F33" i="2"/>
  <c r="D28" i="2"/>
  <c r="E28" i="2"/>
  <c r="F28" i="2"/>
  <c r="C28" i="2"/>
  <c r="H28" i="2" l="1"/>
  <c r="N28" i="2" s="1"/>
  <c r="L27" i="2"/>
  <c r="L21" i="2"/>
  <c r="B21" i="2"/>
  <c r="L15" i="2"/>
  <c r="L28" i="2" l="1"/>
  <c r="I28" i="2"/>
  <c r="J28" i="2"/>
  <c r="Q28" i="2"/>
  <c r="K28" i="2"/>
  <c r="H31" i="2"/>
  <c r="J31" i="2" s="1"/>
  <c r="Q27" i="2"/>
  <c r="N27" i="2"/>
  <c r="N21" i="2"/>
  <c r="Q21" i="2"/>
  <c r="H32" i="2"/>
  <c r="J32" i="2" s="1"/>
  <c r="H29" i="2"/>
  <c r="I29" i="2" s="1"/>
  <c r="K33" i="2"/>
  <c r="N15" i="2"/>
  <c r="Q15" i="2"/>
  <c r="J15" i="2"/>
  <c r="J21" i="2"/>
  <c r="J27" i="2"/>
  <c r="H30" i="2"/>
  <c r="I27" i="2"/>
  <c r="K15" i="2"/>
  <c r="K21" i="2"/>
  <c r="K27" i="2"/>
  <c r="I15" i="2"/>
  <c r="I21" i="2"/>
  <c r="N31" i="2" l="1"/>
  <c r="K31" i="2"/>
  <c r="I31" i="2"/>
  <c r="Q31" i="2"/>
  <c r="L31" i="2"/>
  <c r="Q29" i="2"/>
  <c r="N33" i="2"/>
  <c r="L33" i="2"/>
  <c r="N29" i="2"/>
  <c r="K29" i="2"/>
  <c r="L29" i="2"/>
  <c r="J29" i="2"/>
  <c r="K32" i="2"/>
  <c r="Q33" i="2"/>
  <c r="J33" i="2"/>
  <c r="I33" i="2"/>
  <c r="N32" i="2"/>
  <c r="Q32" i="2"/>
  <c r="I32" i="2"/>
  <c r="L32" i="2"/>
  <c r="L30" i="2"/>
  <c r="K30" i="2"/>
  <c r="N30" i="2"/>
  <c r="J30" i="2"/>
  <c r="I30" i="2"/>
  <c r="Q30" i="2"/>
</calcChain>
</file>

<file path=xl/sharedStrings.xml><?xml version="1.0" encoding="utf-8"?>
<sst xmlns="http://schemas.openxmlformats.org/spreadsheetml/2006/main" count="48" uniqueCount="34">
  <si>
    <t>Manlik</t>
  </si>
  <si>
    <t>Vroulik</t>
  </si>
  <si>
    <t>Male</t>
  </si>
  <si>
    <t>Female</t>
  </si>
  <si>
    <t>2013</t>
  </si>
  <si>
    <t>2014</t>
  </si>
  <si>
    <t>Totaal</t>
  </si>
  <si>
    <t>Total</t>
  </si>
  <si>
    <t>%Vroulik</t>
  </si>
  <si>
    <r>
      <t xml:space="preserve">Jaar
</t>
    </r>
    <r>
      <rPr>
        <b/>
        <i/>
        <sz val="10"/>
        <color theme="1"/>
        <rFont val="Calibri"/>
        <family val="2"/>
        <scheme val="minor"/>
      </rPr>
      <t>Year</t>
    </r>
  </si>
  <si>
    <t>Wit</t>
  </si>
  <si>
    <t>White</t>
  </si>
  <si>
    <t>Bruin</t>
  </si>
  <si>
    <t>Swart</t>
  </si>
  <si>
    <t>Indiër</t>
  </si>
  <si>
    <t>Coloured</t>
  </si>
  <si>
    <t>Black</t>
  </si>
  <si>
    <t>Indian</t>
  </si>
  <si>
    <r>
      <t xml:space="preserve">Administratief/Tegnies 
(C2-personeel)
</t>
    </r>
    <r>
      <rPr>
        <b/>
        <i/>
        <sz val="11"/>
        <color theme="1"/>
        <rFont val="Calibri"/>
        <family val="2"/>
        <scheme val="minor"/>
      </rPr>
      <t>Administrative/Technical 
(C2-personnel)</t>
    </r>
  </si>
  <si>
    <r>
      <t xml:space="preserve">Dienswerkers 
(C3-personeel)
</t>
    </r>
    <r>
      <rPr>
        <b/>
        <i/>
        <sz val="11"/>
        <color theme="1"/>
        <rFont val="Calibri"/>
        <family val="2"/>
        <scheme val="minor"/>
      </rPr>
      <t>Service Workers
 (C3-personnel)</t>
    </r>
  </si>
  <si>
    <t>Bevolkingsgroep (N)</t>
  </si>
  <si>
    <t>Race Group (N)</t>
  </si>
  <si>
    <t>Bevolkingsgroep (%)</t>
  </si>
  <si>
    <t>Race Group (%)</t>
  </si>
  <si>
    <t>%Female</t>
  </si>
  <si>
    <t>Geslag</t>
  </si>
  <si>
    <t>Gender</t>
  </si>
  <si>
    <r>
      <t xml:space="preserve">Personeelkategorie
</t>
    </r>
    <r>
      <rPr>
        <b/>
        <i/>
        <sz val="11"/>
        <color theme="1"/>
        <rFont val="Calibri"/>
        <family val="2"/>
        <scheme val="minor"/>
      </rPr>
      <t>Personnel category</t>
    </r>
  </si>
  <si>
    <r>
      <t xml:space="preserve">Onderrig/Navorsing 
(C1-personeel)
</t>
    </r>
    <r>
      <rPr>
        <b/>
        <i/>
        <sz val="10"/>
        <rFont val="Calibri"/>
        <family val="2"/>
        <scheme val="minor"/>
      </rPr>
      <t>Instruction/Research 
(C1-personnel)</t>
    </r>
  </si>
  <si>
    <t>TABEL 9: KOPPETELLING VAN PERSONEEL MET PERMANENTE AANSTELLINGS VOLGENS PERSONEELKATEGORIE, RAS, GESLAG EN JAAR (JUNIE-STATISTIEK)*</t>
  </si>
  <si>
    <t>TABLE 9: HEAD COUNT OF PERSONNEL WITH PERMANENT APPOINTMENTS BY PERSONNEL CATEGORY, RACE, GENDER AND YEAR (JUNE STATISTICS)*</t>
  </si>
  <si>
    <t>Unknown</t>
  </si>
  <si>
    <t>* Include Fixed and Permanent appointments. Fixed category applicable from 2016 onwards.</t>
  </si>
  <si>
    <t>Onbekend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</si>
</sst>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2"/>
      <color indexed="23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theme="0" tint="-0.14999847407452621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theme="1" tint="0.499984740745262"/>
      </left>
      <right style="thin">
        <color theme="0" tint="-0.34998626667073579"/>
      </right>
      <top style="medium">
        <color theme="1" tint="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1" tint="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 tint="0.499984740745262"/>
      </right>
      <top style="medium">
        <color theme="1" tint="0.499984740745262"/>
      </top>
      <bottom style="thin">
        <color theme="0" tint="-0.34998626667073579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/>
      <top style="medium">
        <color theme="1" tint="0.499984740745262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medium">
        <color theme="1" tint="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medium">
        <color theme="1" tint="0.499984740745262"/>
      </left>
      <right style="thin">
        <color theme="0" tint="-0.34998626667073579"/>
      </right>
      <top style="medium">
        <color theme="1" tint="0.499984740745262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medium">
        <color theme="1" tint="0.499984740745262"/>
      </left>
      <right/>
      <top/>
      <bottom style="thin">
        <color theme="0" tint="-0.34998626667073579"/>
      </bottom>
      <diagonal/>
    </border>
    <border>
      <left/>
      <right style="medium">
        <color theme="1" tint="0.499984740745262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medium">
        <color theme="1" tint="0.499984740745262"/>
      </bottom>
      <diagonal/>
    </border>
    <border>
      <left style="thin">
        <color theme="0" tint="-0.34998626667073579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 style="thin">
        <color theme="0" tint="-0.34998626667073579"/>
      </right>
      <top/>
      <bottom style="medium">
        <color theme="1" tint="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theme="1" tint="0.499984740745262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77">
    <xf numFmtId="0" fontId="0" fillId="0" borderId="0" xfId="0"/>
    <xf numFmtId="0" fontId="4" fillId="0" borderId="0" xfId="2" applyFont="1" applyFill="1"/>
    <xf numFmtId="0" fontId="5" fillId="0" borderId="0" xfId="2" applyFont="1" applyFill="1"/>
    <xf numFmtId="0" fontId="6" fillId="0" borderId="0" xfId="2" applyFont="1" applyFill="1"/>
    <xf numFmtId="0" fontId="0" fillId="0" borderId="0" xfId="0" applyFont="1"/>
    <xf numFmtId="0" fontId="4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3" fontId="10" fillId="3" borderId="5" xfId="0" applyNumberFormat="1" applyFont="1" applyFill="1" applyBorder="1" applyAlignment="1">
      <alignment vertical="center"/>
    </xf>
    <xf numFmtId="3" fontId="0" fillId="0" borderId="0" xfId="0" applyNumberFormat="1" applyFont="1"/>
    <xf numFmtId="164" fontId="12" fillId="0" borderId="5" xfId="1" applyNumberFormat="1" applyFont="1" applyBorder="1" applyAlignment="1">
      <alignment horizontal="right"/>
    </xf>
    <xf numFmtId="164" fontId="12" fillId="0" borderId="5" xfId="1" applyNumberFormat="1" applyFont="1" applyBorder="1" applyAlignment="1">
      <alignment horizontal="right" indent="1"/>
    </xf>
    <xf numFmtId="3" fontId="10" fillId="3" borderId="4" xfId="0" applyNumberFormat="1" applyFont="1" applyFill="1" applyBorder="1" applyAlignment="1">
      <alignment vertical="center"/>
    </xf>
    <xf numFmtId="164" fontId="12" fillId="0" borderId="6" xfId="1" applyNumberFormat="1" applyFont="1" applyBorder="1"/>
    <xf numFmtId="3" fontId="0" fillId="0" borderId="7" xfId="0" applyNumberFormat="1" applyFont="1" applyBorder="1" applyAlignment="1">
      <alignment vertical="center"/>
    </xf>
    <xf numFmtId="3" fontId="0" fillId="0" borderId="8" xfId="0" applyNumberFormat="1" applyFont="1" applyBorder="1" applyAlignment="1">
      <alignment vertical="center"/>
    </xf>
    <xf numFmtId="164" fontId="12" fillId="0" borderId="9" xfId="1" applyNumberFormat="1" applyFont="1" applyBorder="1"/>
    <xf numFmtId="164" fontId="12" fillId="0" borderId="2" xfId="1" applyNumberFormat="1" applyFont="1" applyBorder="1" applyAlignment="1">
      <alignment horizontal="right"/>
    </xf>
    <xf numFmtId="164" fontId="12" fillId="0" borderId="2" xfId="1" applyNumberFormat="1" applyFont="1" applyBorder="1" applyAlignment="1">
      <alignment horizontal="right" indent="1"/>
    </xf>
    <xf numFmtId="3" fontId="10" fillId="3" borderId="1" xfId="0" applyNumberFormat="1" applyFont="1" applyFill="1" applyBorder="1" applyAlignment="1">
      <alignment vertical="center"/>
    </xf>
    <xf numFmtId="3" fontId="10" fillId="3" borderId="2" xfId="0" applyNumberFormat="1" applyFont="1" applyFill="1" applyBorder="1" applyAlignment="1">
      <alignment vertical="center"/>
    </xf>
    <xf numFmtId="164" fontId="12" fillId="0" borderId="3" xfId="1" applyNumberFormat="1" applyFont="1" applyBorder="1"/>
    <xf numFmtId="164" fontId="12" fillId="0" borderId="8" xfId="1" applyNumberFormat="1" applyFont="1" applyBorder="1" applyAlignment="1">
      <alignment horizontal="right"/>
    </xf>
    <xf numFmtId="164" fontId="12" fillId="0" borderId="8" xfId="1" applyNumberFormat="1" applyFont="1" applyBorder="1" applyAlignment="1">
      <alignment horizontal="right" indent="1"/>
    </xf>
    <xf numFmtId="0" fontId="7" fillId="2" borderId="18" xfId="2" applyFont="1" applyFill="1" applyBorder="1" applyAlignment="1">
      <alignment horizontal="center"/>
    </xf>
    <xf numFmtId="0" fontId="7" fillId="2" borderId="20" xfId="2" applyFont="1" applyFill="1" applyBorder="1" applyAlignment="1">
      <alignment horizontal="center"/>
    </xf>
    <xf numFmtId="0" fontId="7" fillId="2" borderId="15" xfId="2" applyFont="1" applyFill="1" applyBorder="1" applyAlignment="1">
      <alignment horizontal="center"/>
    </xf>
    <xf numFmtId="0" fontId="7" fillId="2" borderId="19" xfId="2" applyFont="1" applyFill="1" applyBorder="1" applyAlignment="1">
      <alignment horizontal="center"/>
    </xf>
    <xf numFmtId="0" fontId="8" fillId="2" borderId="29" xfId="2" applyFont="1" applyFill="1" applyBorder="1" applyAlignment="1">
      <alignment horizontal="center"/>
    </xf>
    <xf numFmtId="0" fontId="8" fillId="2" borderId="30" xfId="2" applyFont="1" applyFill="1" applyBorder="1" applyAlignment="1">
      <alignment horizontal="center"/>
    </xf>
    <xf numFmtId="0" fontId="8" fillId="2" borderId="17" xfId="2" applyFont="1" applyFill="1" applyBorder="1" applyAlignment="1">
      <alignment horizontal="center"/>
    </xf>
    <xf numFmtId="0" fontId="8" fillId="2" borderId="31" xfId="2" applyFont="1" applyFill="1" applyBorder="1" applyAlignment="1">
      <alignment horizontal="center"/>
    </xf>
    <xf numFmtId="0" fontId="7" fillId="2" borderId="14" xfId="2" applyFont="1" applyFill="1" applyBorder="1" applyAlignment="1">
      <alignment horizontal="center"/>
    </xf>
    <xf numFmtId="0" fontId="8" fillId="2" borderId="32" xfId="2" applyFont="1" applyFill="1" applyBorder="1" applyAlignment="1">
      <alignment horizontal="center"/>
    </xf>
    <xf numFmtId="164" fontId="12" fillId="0" borderId="11" xfId="1" applyNumberFormat="1" applyFont="1" applyBorder="1" applyAlignment="1">
      <alignment horizontal="right"/>
    </xf>
    <xf numFmtId="164" fontId="12" fillId="0" borderId="13" xfId="1" applyNumberFormat="1" applyFont="1" applyBorder="1" applyAlignment="1">
      <alignment horizontal="right"/>
    </xf>
    <xf numFmtId="164" fontId="12" fillId="0" borderId="33" xfId="1" applyNumberFormat="1" applyFont="1" applyBorder="1" applyAlignment="1">
      <alignment horizontal="right"/>
    </xf>
    <xf numFmtId="3" fontId="0" fillId="4" borderId="3" xfId="0" applyNumberFormat="1" applyFont="1" applyFill="1" applyBorder="1" applyAlignment="1">
      <alignment vertical="center"/>
    </xf>
    <xf numFmtId="3" fontId="0" fillId="4" borderId="6" xfId="0" applyNumberFormat="1" applyFont="1" applyFill="1" applyBorder="1" applyAlignment="1">
      <alignment vertical="center"/>
    </xf>
    <xf numFmtId="3" fontId="0" fillId="4" borderId="9" xfId="0" applyNumberFormat="1" applyFont="1" applyFill="1" applyBorder="1" applyAlignment="1">
      <alignment vertical="center"/>
    </xf>
    <xf numFmtId="0" fontId="2" fillId="5" borderId="10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14" fillId="0" borderId="0" xfId="0" applyFont="1"/>
    <xf numFmtId="0" fontId="15" fillId="0" borderId="0" xfId="0" applyFont="1"/>
    <xf numFmtId="0" fontId="2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 wrapText="1"/>
    </xf>
    <xf numFmtId="0" fontId="7" fillId="2" borderId="12" xfId="2" applyFont="1" applyFill="1" applyBorder="1" applyAlignment="1">
      <alignment horizontal="center" vertical="center"/>
    </xf>
    <xf numFmtId="0" fontId="7" fillId="2" borderId="20" xfId="2" applyFont="1" applyFill="1" applyBorder="1" applyAlignment="1">
      <alignment horizontal="center" vertical="center"/>
    </xf>
    <xf numFmtId="0" fontId="7" fillId="2" borderId="24" xfId="2" applyFont="1" applyFill="1" applyBorder="1" applyAlignment="1">
      <alignment horizontal="center"/>
    </xf>
    <xf numFmtId="0" fontId="7" fillId="2" borderId="23" xfId="2" applyFont="1" applyFill="1" applyBorder="1" applyAlignment="1">
      <alignment horizontal="center"/>
    </xf>
    <xf numFmtId="0" fontId="7" fillId="2" borderId="25" xfId="2" applyFont="1" applyFill="1" applyBorder="1" applyAlignment="1">
      <alignment horizontal="center"/>
    </xf>
    <xf numFmtId="0" fontId="8" fillId="2" borderId="27" xfId="2" applyFont="1" applyFill="1" applyBorder="1" applyAlignment="1">
      <alignment horizontal="center"/>
    </xf>
    <xf numFmtId="0" fontId="8" fillId="2" borderId="26" xfId="2" applyFont="1" applyFill="1" applyBorder="1" applyAlignment="1">
      <alignment horizontal="center"/>
    </xf>
    <xf numFmtId="0" fontId="8" fillId="2" borderId="28" xfId="2" applyFont="1" applyFill="1" applyBorder="1" applyAlignment="1">
      <alignment horizontal="center"/>
    </xf>
    <xf numFmtId="3" fontId="10" fillId="3" borderId="12" xfId="0" applyNumberFormat="1" applyFont="1" applyFill="1" applyBorder="1" applyAlignment="1">
      <alignment vertical="center"/>
    </xf>
    <xf numFmtId="3" fontId="0" fillId="0" borderId="22" xfId="0" applyNumberFormat="1" applyFont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3" fontId="10" fillId="3" borderId="34" xfId="0" applyNumberFormat="1" applyFont="1" applyFill="1" applyBorder="1" applyAlignment="1">
      <alignment vertical="center"/>
    </xf>
    <xf numFmtId="164" fontId="12" fillId="0" borderId="12" xfId="1" applyNumberFormat="1" applyFont="1" applyBorder="1" applyAlignment="1">
      <alignment horizontal="right" indent="1"/>
    </xf>
    <xf numFmtId="164" fontId="12" fillId="0" borderId="22" xfId="1" applyNumberFormat="1" applyFont="1" applyBorder="1" applyAlignment="1">
      <alignment horizontal="right" indent="1"/>
    </xf>
    <xf numFmtId="164" fontId="12" fillId="0" borderId="10" xfId="1" applyNumberFormat="1" applyFont="1" applyBorder="1" applyAlignment="1">
      <alignment horizontal="right" indent="1"/>
    </xf>
    <xf numFmtId="3" fontId="0" fillId="0" borderId="7" xfId="0" applyNumberFormat="1" applyFont="1" applyFill="1" applyBorder="1" applyAlignment="1">
      <alignment vertical="center"/>
    </xf>
    <xf numFmtId="3" fontId="0" fillId="0" borderId="8" xfId="0" applyNumberFormat="1" applyFont="1" applyFill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164" fontId="12" fillId="0" borderId="33" xfId="1" applyNumberFormat="1" applyFont="1" applyFill="1" applyBorder="1" applyAlignment="1">
      <alignment horizontal="right"/>
    </xf>
    <xf numFmtId="164" fontId="12" fillId="0" borderId="8" xfId="1" applyNumberFormat="1" applyFont="1" applyFill="1" applyBorder="1" applyAlignment="1">
      <alignment horizontal="right"/>
    </xf>
    <xf numFmtId="164" fontId="12" fillId="0" borderId="8" xfId="1" applyNumberFormat="1" applyFont="1" applyFill="1" applyBorder="1" applyAlignment="1">
      <alignment horizontal="right" indent="1"/>
    </xf>
    <xf numFmtId="164" fontId="12" fillId="0" borderId="9" xfId="1" applyNumberFormat="1" applyFont="1" applyFill="1" applyBorder="1"/>
    <xf numFmtId="9" fontId="12" fillId="5" borderId="12" xfId="1" applyFont="1" applyFill="1" applyBorder="1" applyAlignment="1">
      <alignment horizontal="center"/>
    </xf>
    <xf numFmtId="9" fontId="12" fillId="5" borderId="12" xfId="1" applyNumberFormat="1" applyFont="1" applyFill="1" applyBorder="1" applyAlignment="1">
      <alignment horizontal="center"/>
    </xf>
    <xf numFmtId="9" fontId="12" fillId="5" borderId="22" xfId="1" applyNumberFormat="1" applyFont="1" applyFill="1" applyBorder="1" applyAlignment="1">
      <alignment horizontal="center"/>
    </xf>
    <xf numFmtId="9" fontId="12" fillId="5" borderId="10" xfId="1" applyNumberFormat="1" applyFont="1" applyFill="1" applyBorder="1" applyAlignment="1">
      <alignment horizontal="center"/>
    </xf>
    <xf numFmtId="9" fontId="12" fillId="0" borderId="22" xfId="1" applyNumberFormat="1" applyFont="1" applyFill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showGridLines="0" tabSelected="1" workbookViewId="0"/>
  </sheetViews>
  <sheetFormatPr defaultRowHeight="14.4" x14ac:dyDescent="0.3"/>
  <cols>
    <col min="1" max="1" width="24.33203125" style="4" customWidth="1"/>
    <col min="2" max="2" width="8.88671875" style="4"/>
    <col min="3" max="7" width="7.33203125" style="4" customWidth="1"/>
    <col min="8" max="8" width="8.21875" style="4" customWidth="1"/>
    <col min="9" max="9" width="7.33203125" style="4" customWidth="1"/>
    <col min="10" max="10" width="9.88671875" style="4" customWidth="1"/>
    <col min="11" max="12" width="9.109375" style="4" customWidth="1"/>
    <col min="13" max="13" width="8.6640625" style="4" customWidth="1"/>
    <col min="14" max="14" width="8.21875" style="4" customWidth="1"/>
    <col min="15" max="17" width="9.109375" style="4" customWidth="1"/>
    <col min="18" max="16384" width="8.88671875" style="4"/>
  </cols>
  <sheetData>
    <row r="1" spans="1:18" x14ac:dyDescent="0.3">
      <c r="A1" s="42"/>
    </row>
    <row r="3" spans="1:18" ht="15.6" x14ac:dyDescent="0.3">
      <c r="A3" s="5" t="s">
        <v>29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8" ht="15.6" x14ac:dyDescent="0.3">
      <c r="A4" s="6" t="s">
        <v>30</v>
      </c>
      <c r="B4" s="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8" ht="15" thickBot="1" x14ac:dyDescent="0.3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8" ht="14.4" customHeight="1" x14ac:dyDescent="0.3">
      <c r="A6" s="44" t="s">
        <v>27</v>
      </c>
      <c r="B6" s="49" t="s">
        <v>9</v>
      </c>
      <c r="C6" s="52" t="s">
        <v>20</v>
      </c>
      <c r="D6" s="53"/>
      <c r="E6" s="53"/>
      <c r="F6" s="53"/>
      <c r="G6" s="53"/>
      <c r="H6" s="54"/>
      <c r="I6" s="53" t="s">
        <v>22</v>
      </c>
      <c r="J6" s="53"/>
      <c r="K6" s="53"/>
      <c r="L6" s="53"/>
      <c r="M6" s="53"/>
      <c r="N6" s="53"/>
      <c r="O6" s="52" t="s">
        <v>25</v>
      </c>
      <c r="P6" s="53"/>
      <c r="Q6" s="54"/>
    </row>
    <row r="7" spans="1:18" x14ac:dyDescent="0.3">
      <c r="A7" s="47"/>
      <c r="B7" s="50"/>
      <c r="C7" s="55" t="s">
        <v>21</v>
      </c>
      <c r="D7" s="56"/>
      <c r="E7" s="56"/>
      <c r="F7" s="56"/>
      <c r="G7" s="56"/>
      <c r="H7" s="57"/>
      <c r="I7" s="56" t="s">
        <v>23</v>
      </c>
      <c r="J7" s="56"/>
      <c r="K7" s="56"/>
      <c r="L7" s="56"/>
      <c r="M7" s="56"/>
      <c r="N7" s="56"/>
      <c r="O7" s="55" t="s">
        <v>26</v>
      </c>
      <c r="P7" s="56"/>
      <c r="Q7" s="57"/>
    </row>
    <row r="8" spans="1:18" x14ac:dyDescent="0.3">
      <c r="A8" s="47"/>
      <c r="B8" s="50"/>
      <c r="C8" s="25" t="s">
        <v>10</v>
      </c>
      <c r="D8" s="23" t="s">
        <v>12</v>
      </c>
      <c r="E8" s="23" t="s">
        <v>13</v>
      </c>
      <c r="F8" s="23" t="s">
        <v>14</v>
      </c>
      <c r="G8" s="24" t="s">
        <v>33</v>
      </c>
      <c r="H8" s="26" t="s">
        <v>6</v>
      </c>
      <c r="I8" s="31" t="s">
        <v>10</v>
      </c>
      <c r="J8" s="23" t="s">
        <v>12</v>
      </c>
      <c r="K8" s="23" t="s">
        <v>13</v>
      </c>
      <c r="L8" s="23" t="s">
        <v>14</v>
      </c>
      <c r="M8" s="24" t="s">
        <v>33</v>
      </c>
      <c r="N8" s="24" t="s">
        <v>6</v>
      </c>
      <c r="O8" s="25" t="s">
        <v>0</v>
      </c>
      <c r="P8" s="23" t="s">
        <v>1</v>
      </c>
      <c r="Q8" s="26" t="s">
        <v>8</v>
      </c>
    </row>
    <row r="9" spans="1:18" ht="15" thickBot="1" x14ac:dyDescent="0.35">
      <c r="A9" s="48"/>
      <c r="B9" s="51"/>
      <c r="C9" s="29" t="s">
        <v>11</v>
      </c>
      <c r="D9" s="27" t="s">
        <v>15</v>
      </c>
      <c r="E9" s="27" t="s">
        <v>16</v>
      </c>
      <c r="F9" s="27" t="s">
        <v>17</v>
      </c>
      <c r="G9" s="28" t="s">
        <v>31</v>
      </c>
      <c r="H9" s="30" t="s">
        <v>7</v>
      </c>
      <c r="I9" s="32" t="s">
        <v>11</v>
      </c>
      <c r="J9" s="27" t="s">
        <v>15</v>
      </c>
      <c r="K9" s="27" t="s">
        <v>16</v>
      </c>
      <c r="L9" s="27" t="s">
        <v>17</v>
      </c>
      <c r="M9" s="28" t="s">
        <v>31</v>
      </c>
      <c r="N9" s="28" t="s">
        <v>7</v>
      </c>
      <c r="O9" s="29" t="s">
        <v>2</v>
      </c>
      <c r="P9" s="27" t="s">
        <v>3</v>
      </c>
      <c r="Q9" s="30" t="s">
        <v>24</v>
      </c>
    </row>
    <row r="10" spans="1:18" x14ac:dyDescent="0.3">
      <c r="A10" s="44" t="s">
        <v>28</v>
      </c>
      <c r="B10" s="40" t="s">
        <v>4</v>
      </c>
      <c r="C10" s="11">
        <v>778</v>
      </c>
      <c r="D10" s="7">
        <v>125</v>
      </c>
      <c r="E10" s="7">
        <v>50</v>
      </c>
      <c r="F10" s="7">
        <v>22</v>
      </c>
      <c r="G10" s="58"/>
      <c r="H10" s="37">
        <v>975</v>
      </c>
      <c r="I10" s="34">
        <v>0.79794871794871791</v>
      </c>
      <c r="J10" s="9">
        <v>0.12820512820512819</v>
      </c>
      <c r="K10" s="10">
        <v>5.128205128205128E-2</v>
      </c>
      <c r="L10" s="10">
        <v>2.2564102564102566E-2</v>
      </c>
      <c r="M10" s="62"/>
      <c r="N10" s="72">
        <v>1</v>
      </c>
      <c r="O10" s="11">
        <v>558</v>
      </c>
      <c r="P10" s="7">
        <v>417</v>
      </c>
      <c r="Q10" s="12">
        <v>0.4276923076923077</v>
      </c>
      <c r="R10" s="8"/>
    </row>
    <row r="11" spans="1:18" x14ac:dyDescent="0.3">
      <c r="A11" s="45"/>
      <c r="B11" s="40" t="s">
        <v>5</v>
      </c>
      <c r="C11" s="11">
        <v>786</v>
      </c>
      <c r="D11" s="7">
        <v>128</v>
      </c>
      <c r="E11" s="7">
        <v>54</v>
      </c>
      <c r="F11" s="7">
        <v>22</v>
      </c>
      <c r="G11" s="58"/>
      <c r="H11" s="37">
        <v>990</v>
      </c>
      <c r="I11" s="34">
        <v>0.79393939393939394</v>
      </c>
      <c r="J11" s="9">
        <v>0.12929292929292929</v>
      </c>
      <c r="K11" s="10">
        <v>5.4545454545454543E-2</v>
      </c>
      <c r="L11" s="10">
        <v>2.2222222222222223E-2</v>
      </c>
      <c r="M11" s="62"/>
      <c r="N11" s="73">
        <v>1</v>
      </c>
      <c r="O11" s="11">
        <v>558</v>
      </c>
      <c r="P11" s="7">
        <v>432</v>
      </c>
      <c r="Q11" s="12">
        <v>0.43636363636363634</v>
      </c>
      <c r="R11" s="8"/>
    </row>
    <row r="12" spans="1:18" x14ac:dyDescent="0.3">
      <c r="A12" s="45"/>
      <c r="B12" s="40">
        <v>2015</v>
      </c>
      <c r="C12" s="11">
        <v>815</v>
      </c>
      <c r="D12" s="7">
        <v>131</v>
      </c>
      <c r="E12" s="7">
        <v>61</v>
      </c>
      <c r="F12" s="7">
        <v>21</v>
      </c>
      <c r="G12" s="58"/>
      <c r="H12" s="37">
        <v>1028</v>
      </c>
      <c r="I12" s="34">
        <v>0.79280155642023342</v>
      </c>
      <c r="J12" s="9">
        <v>0.12743190661478598</v>
      </c>
      <c r="K12" s="10">
        <v>5.9338521400778207E-2</v>
      </c>
      <c r="L12" s="10">
        <v>2.0428015564202335E-2</v>
      </c>
      <c r="M12" s="62"/>
      <c r="N12" s="73">
        <v>1</v>
      </c>
      <c r="O12" s="11">
        <v>570</v>
      </c>
      <c r="P12" s="7">
        <v>458</v>
      </c>
      <c r="Q12" s="12">
        <v>0.4455252918287938</v>
      </c>
      <c r="R12" s="8"/>
    </row>
    <row r="13" spans="1:18" x14ac:dyDescent="0.3">
      <c r="A13" s="45"/>
      <c r="B13" s="40">
        <v>2016</v>
      </c>
      <c r="C13" s="11">
        <v>824</v>
      </c>
      <c r="D13" s="7">
        <v>135</v>
      </c>
      <c r="E13" s="7">
        <v>76</v>
      </c>
      <c r="F13" s="7">
        <v>25</v>
      </c>
      <c r="G13" s="58"/>
      <c r="H13" s="37">
        <v>1060</v>
      </c>
      <c r="I13" s="34">
        <v>0.77735849056603779</v>
      </c>
      <c r="J13" s="9">
        <v>0.12735849056603774</v>
      </c>
      <c r="K13" s="10">
        <v>7.1698113207547168E-2</v>
      </c>
      <c r="L13" s="10">
        <v>2.358490566037736E-2</v>
      </c>
      <c r="M13" s="62"/>
      <c r="N13" s="73">
        <v>1</v>
      </c>
      <c r="O13" s="11">
        <v>574</v>
      </c>
      <c r="P13" s="7">
        <v>486</v>
      </c>
      <c r="Q13" s="12">
        <v>0.45849056603773586</v>
      </c>
      <c r="R13" s="8"/>
    </row>
    <row r="14" spans="1:18" x14ac:dyDescent="0.3">
      <c r="A14" s="45"/>
      <c r="B14" s="40">
        <v>2017</v>
      </c>
      <c r="C14" s="11">
        <v>830</v>
      </c>
      <c r="D14" s="7">
        <v>144</v>
      </c>
      <c r="E14" s="7">
        <v>83</v>
      </c>
      <c r="F14" s="7">
        <v>31</v>
      </c>
      <c r="G14" s="58"/>
      <c r="H14" s="37">
        <f>SUM(C14:F14)</f>
        <v>1088</v>
      </c>
      <c r="I14" s="34">
        <f>C14/$H14</f>
        <v>0.76286764705882348</v>
      </c>
      <c r="J14" s="9">
        <f>D14/$H14</f>
        <v>0.13235294117647059</v>
      </c>
      <c r="K14" s="10">
        <f>E14/$H14</f>
        <v>7.6286764705882359E-2</v>
      </c>
      <c r="L14" s="10">
        <f>F14/$H14</f>
        <v>2.8492647058823529E-2</v>
      </c>
      <c r="M14" s="62"/>
      <c r="N14" s="73">
        <f t="shared" ref="N14" si="0">H14/$H14</f>
        <v>1</v>
      </c>
      <c r="O14" s="11">
        <v>575</v>
      </c>
      <c r="P14" s="7">
        <v>513</v>
      </c>
      <c r="Q14" s="12">
        <f t="shared" ref="Q14" si="1">P14/H14</f>
        <v>0.47150735294117646</v>
      </c>
      <c r="R14" s="8"/>
    </row>
    <row r="15" spans="1:18" ht="15" thickBot="1" x14ac:dyDescent="0.35">
      <c r="A15" s="46"/>
      <c r="B15" s="41">
        <v>2018</v>
      </c>
      <c r="C15" s="13">
        <v>816</v>
      </c>
      <c r="D15" s="14">
        <v>149</v>
      </c>
      <c r="E15" s="14">
        <v>91</v>
      </c>
      <c r="F15" s="14">
        <v>31</v>
      </c>
      <c r="G15" s="59">
        <v>4</v>
      </c>
      <c r="H15" s="38">
        <f>SUM(C15:G15)</f>
        <v>1091</v>
      </c>
      <c r="I15" s="35">
        <f>C15/$H15</f>
        <v>0.74793767186067828</v>
      </c>
      <c r="J15" s="21">
        <f>D15/$H15</f>
        <v>0.13657195233730524</v>
      </c>
      <c r="K15" s="22">
        <f>E15/$H15</f>
        <v>8.3409715857011915E-2</v>
      </c>
      <c r="L15" s="22">
        <f>F15/$H15</f>
        <v>2.8414298808432631E-2</v>
      </c>
      <c r="M15" s="22">
        <f>G15/$H15</f>
        <v>3.6663611365719525E-3</v>
      </c>
      <c r="N15" s="74">
        <f>H15/$H15</f>
        <v>1</v>
      </c>
      <c r="O15" s="13">
        <v>575</v>
      </c>
      <c r="P15" s="14">
        <v>515</v>
      </c>
      <c r="Q15" s="15">
        <f t="shared" ref="Q15:Q33" si="2">P15/H15</f>
        <v>0.47204399633363886</v>
      </c>
      <c r="R15" s="8"/>
    </row>
    <row r="16" spans="1:18" x14ac:dyDescent="0.3">
      <c r="A16" s="44" t="s">
        <v>18</v>
      </c>
      <c r="B16" s="39" t="s">
        <v>4</v>
      </c>
      <c r="C16" s="18">
        <v>983</v>
      </c>
      <c r="D16" s="19">
        <v>715</v>
      </c>
      <c r="E16" s="19">
        <v>71</v>
      </c>
      <c r="F16" s="19">
        <v>13</v>
      </c>
      <c r="G16" s="60"/>
      <c r="H16" s="36">
        <v>1782</v>
      </c>
      <c r="I16" s="33">
        <v>0.55162738496071828</v>
      </c>
      <c r="J16" s="16">
        <v>0.40123456790123457</v>
      </c>
      <c r="K16" s="17">
        <v>3.9842873176206509E-2</v>
      </c>
      <c r="L16" s="17">
        <v>7.2951739618406283E-3</v>
      </c>
      <c r="M16" s="64"/>
      <c r="N16" s="75">
        <v>1</v>
      </c>
      <c r="O16" s="18">
        <v>675</v>
      </c>
      <c r="P16" s="19">
        <v>1107</v>
      </c>
      <c r="Q16" s="20">
        <v>0.62121212121212122</v>
      </c>
      <c r="R16" s="8"/>
    </row>
    <row r="17" spans="1:18" x14ac:dyDescent="0.3">
      <c r="A17" s="45"/>
      <c r="B17" s="40" t="s">
        <v>5</v>
      </c>
      <c r="C17" s="11">
        <v>978</v>
      </c>
      <c r="D17" s="7">
        <v>781</v>
      </c>
      <c r="E17" s="7">
        <v>95</v>
      </c>
      <c r="F17" s="7">
        <v>15</v>
      </c>
      <c r="G17" s="58"/>
      <c r="H17" s="37">
        <v>1869</v>
      </c>
      <c r="I17" s="34">
        <v>0.5232744783306581</v>
      </c>
      <c r="J17" s="9">
        <v>0.41787051899411448</v>
      </c>
      <c r="K17" s="10">
        <v>5.0829320492241842E-2</v>
      </c>
      <c r="L17" s="10">
        <v>8.0256821829855531E-3</v>
      </c>
      <c r="M17" s="62"/>
      <c r="N17" s="73">
        <v>1</v>
      </c>
      <c r="O17" s="11">
        <v>690</v>
      </c>
      <c r="P17" s="7">
        <v>1179</v>
      </c>
      <c r="Q17" s="12">
        <v>0.6308186195826645</v>
      </c>
      <c r="R17" s="8"/>
    </row>
    <row r="18" spans="1:18" x14ac:dyDescent="0.3">
      <c r="A18" s="45"/>
      <c r="B18" s="40">
        <v>2015</v>
      </c>
      <c r="C18" s="11">
        <v>974</v>
      </c>
      <c r="D18" s="7">
        <v>800</v>
      </c>
      <c r="E18" s="7">
        <v>91</v>
      </c>
      <c r="F18" s="7">
        <v>19</v>
      </c>
      <c r="G18" s="58"/>
      <c r="H18" s="37">
        <v>1884</v>
      </c>
      <c r="I18" s="34">
        <v>0.51698513800424628</v>
      </c>
      <c r="J18" s="9">
        <v>0.42462845010615713</v>
      </c>
      <c r="K18" s="10">
        <v>4.8301486199575375E-2</v>
      </c>
      <c r="L18" s="10">
        <v>1.0084925690021231E-2</v>
      </c>
      <c r="M18" s="62"/>
      <c r="N18" s="73">
        <v>1</v>
      </c>
      <c r="O18" s="11">
        <v>677</v>
      </c>
      <c r="P18" s="7">
        <v>1207</v>
      </c>
      <c r="Q18" s="12">
        <v>0.64065817409766457</v>
      </c>
      <c r="R18" s="8"/>
    </row>
    <row r="19" spans="1:18" x14ac:dyDescent="0.3">
      <c r="A19" s="45"/>
      <c r="B19" s="40">
        <v>2016</v>
      </c>
      <c r="C19" s="11">
        <v>1007</v>
      </c>
      <c r="D19" s="7">
        <v>904</v>
      </c>
      <c r="E19" s="7">
        <v>129</v>
      </c>
      <c r="F19" s="7">
        <v>26</v>
      </c>
      <c r="G19" s="58"/>
      <c r="H19" s="37">
        <v>2066</v>
      </c>
      <c r="I19" s="34">
        <v>0.48741529525653438</v>
      </c>
      <c r="J19" s="9">
        <v>0.43756050338818975</v>
      </c>
      <c r="K19" s="10">
        <v>6.2439496611810259E-2</v>
      </c>
      <c r="L19" s="10">
        <v>1.2584704743465635E-2</v>
      </c>
      <c r="M19" s="62"/>
      <c r="N19" s="73">
        <v>1</v>
      </c>
      <c r="O19" s="11">
        <v>744</v>
      </c>
      <c r="P19" s="7">
        <v>1322</v>
      </c>
      <c r="Q19" s="12">
        <v>0.6398838334946757</v>
      </c>
      <c r="R19" s="8"/>
    </row>
    <row r="20" spans="1:18" x14ac:dyDescent="0.3">
      <c r="A20" s="45"/>
      <c r="B20" s="40">
        <f>B14</f>
        <v>2017</v>
      </c>
      <c r="C20" s="11">
        <v>993</v>
      </c>
      <c r="D20" s="7">
        <v>918</v>
      </c>
      <c r="E20" s="7">
        <v>161</v>
      </c>
      <c r="F20" s="7">
        <v>25</v>
      </c>
      <c r="G20" s="58"/>
      <c r="H20" s="37">
        <f>SUM(C20:F20)</f>
        <v>2097</v>
      </c>
      <c r="I20" s="34">
        <f>C20/$H20</f>
        <v>0.47353361945636624</v>
      </c>
      <c r="J20" s="9">
        <f>D20/$H20</f>
        <v>0.43776824034334766</v>
      </c>
      <c r="K20" s="10">
        <f>E20/$H20</f>
        <v>7.6776347162613251E-2</v>
      </c>
      <c r="L20" s="10">
        <f>F20/$H20</f>
        <v>1.1921793037672867E-2</v>
      </c>
      <c r="M20" s="62"/>
      <c r="N20" s="73">
        <f t="shared" ref="N20" si="3">H20/$H20</f>
        <v>1</v>
      </c>
      <c r="O20" s="11">
        <v>750</v>
      </c>
      <c r="P20" s="7">
        <v>1347</v>
      </c>
      <c r="Q20" s="12">
        <f t="shared" ref="Q20" si="4">P20/H20</f>
        <v>0.64234620886981397</v>
      </c>
      <c r="R20" s="8"/>
    </row>
    <row r="21" spans="1:18" ht="15" thickBot="1" x14ac:dyDescent="0.35">
      <c r="A21" s="46"/>
      <c r="B21" s="41">
        <f>B15</f>
        <v>2018</v>
      </c>
      <c r="C21" s="13">
        <v>965</v>
      </c>
      <c r="D21" s="14">
        <v>921</v>
      </c>
      <c r="E21" s="14">
        <v>195</v>
      </c>
      <c r="F21" s="14">
        <v>29</v>
      </c>
      <c r="G21" s="59">
        <v>13</v>
      </c>
      <c r="H21" s="38">
        <f>SUM(C21:G21)</f>
        <v>2123</v>
      </c>
      <c r="I21" s="35">
        <f>C21/$H21</f>
        <v>0.45454545454545453</v>
      </c>
      <c r="J21" s="21">
        <f>D21/$H21</f>
        <v>0.4338200659444183</v>
      </c>
      <c r="K21" s="22">
        <f>E21/$H21</f>
        <v>9.1851154027319831E-2</v>
      </c>
      <c r="L21" s="22">
        <f>F21/$H21</f>
        <v>1.3659915214319359E-2</v>
      </c>
      <c r="M21" s="22">
        <f>G21/$H21</f>
        <v>6.1234102684879889E-3</v>
      </c>
      <c r="N21" s="74">
        <f>H21/$H21</f>
        <v>1</v>
      </c>
      <c r="O21" s="13">
        <v>762</v>
      </c>
      <c r="P21" s="14">
        <v>1357</v>
      </c>
      <c r="Q21" s="15">
        <f t="shared" si="2"/>
        <v>0.63918982571832317</v>
      </c>
      <c r="R21" s="8"/>
    </row>
    <row r="22" spans="1:18" x14ac:dyDescent="0.3">
      <c r="A22" s="44" t="s">
        <v>19</v>
      </c>
      <c r="B22" s="39">
        <v>2013</v>
      </c>
      <c r="C22" s="18">
        <v>2</v>
      </c>
      <c r="D22" s="19">
        <v>201</v>
      </c>
      <c r="E22" s="19">
        <v>34</v>
      </c>
      <c r="F22" s="19">
        <v>0</v>
      </c>
      <c r="G22" s="60"/>
      <c r="H22" s="36">
        <v>237</v>
      </c>
      <c r="I22" s="33">
        <v>8.4388185654008432E-3</v>
      </c>
      <c r="J22" s="16">
        <v>0.84810126582278478</v>
      </c>
      <c r="K22" s="17">
        <v>0.14345991561181434</v>
      </c>
      <c r="L22" s="17">
        <v>0</v>
      </c>
      <c r="M22" s="64"/>
      <c r="N22" s="75">
        <v>1</v>
      </c>
      <c r="O22" s="18">
        <v>139</v>
      </c>
      <c r="P22" s="19">
        <v>98</v>
      </c>
      <c r="Q22" s="20">
        <v>0.41350210970464135</v>
      </c>
      <c r="R22" s="8"/>
    </row>
    <row r="23" spans="1:18" x14ac:dyDescent="0.3">
      <c r="A23" s="45"/>
      <c r="B23" s="40">
        <v>2014</v>
      </c>
      <c r="C23" s="11">
        <v>2</v>
      </c>
      <c r="D23" s="7">
        <v>205</v>
      </c>
      <c r="E23" s="7">
        <v>34</v>
      </c>
      <c r="F23" s="7">
        <v>0</v>
      </c>
      <c r="G23" s="58"/>
      <c r="H23" s="37">
        <v>241</v>
      </c>
      <c r="I23" s="34">
        <v>8.2987551867219917E-3</v>
      </c>
      <c r="J23" s="9">
        <v>0.85062240663900412</v>
      </c>
      <c r="K23" s="10">
        <v>0.14107883817427386</v>
      </c>
      <c r="L23" s="10">
        <v>0</v>
      </c>
      <c r="M23" s="62"/>
      <c r="N23" s="73">
        <v>1</v>
      </c>
      <c r="O23" s="11">
        <v>143</v>
      </c>
      <c r="P23" s="7">
        <v>98</v>
      </c>
      <c r="Q23" s="12">
        <v>0.40663900414937759</v>
      </c>
      <c r="R23" s="8"/>
    </row>
    <row r="24" spans="1:18" x14ac:dyDescent="0.3">
      <c r="A24" s="45"/>
      <c r="B24" s="40">
        <v>2015</v>
      </c>
      <c r="C24" s="11">
        <v>1</v>
      </c>
      <c r="D24" s="7">
        <v>197</v>
      </c>
      <c r="E24" s="7">
        <v>31</v>
      </c>
      <c r="F24" s="7">
        <v>0</v>
      </c>
      <c r="G24" s="58"/>
      <c r="H24" s="37">
        <v>229</v>
      </c>
      <c r="I24" s="34">
        <v>4.3668122270742356E-3</v>
      </c>
      <c r="J24" s="9">
        <v>0.86026200873362446</v>
      </c>
      <c r="K24" s="10">
        <v>0.13537117903930132</v>
      </c>
      <c r="L24" s="10">
        <v>0</v>
      </c>
      <c r="M24" s="62"/>
      <c r="N24" s="73">
        <v>1</v>
      </c>
      <c r="O24" s="11">
        <v>132</v>
      </c>
      <c r="P24" s="7">
        <v>97</v>
      </c>
      <c r="Q24" s="12">
        <v>0.42358078602620086</v>
      </c>
      <c r="R24" s="8"/>
    </row>
    <row r="25" spans="1:18" x14ac:dyDescent="0.3">
      <c r="A25" s="45"/>
      <c r="B25" s="40">
        <v>2016</v>
      </c>
      <c r="C25" s="11">
        <v>4</v>
      </c>
      <c r="D25" s="7">
        <v>206</v>
      </c>
      <c r="E25" s="7">
        <v>34</v>
      </c>
      <c r="F25" s="7">
        <v>0</v>
      </c>
      <c r="G25" s="58"/>
      <c r="H25" s="37">
        <v>244</v>
      </c>
      <c r="I25" s="34">
        <v>1.6393442622950821E-2</v>
      </c>
      <c r="J25" s="9">
        <v>0.84426229508196726</v>
      </c>
      <c r="K25" s="10">
        <v>0.13934426229508196</v>
      </c>
      <c r="L25" s="10">
        <v>0</v>
      </c>
      <c r="M25" s="62"/>
      <c r="N25" s="73">
        <v>1</v>
      </c>
      <c r="O25" s="11">
        <v>147</v>
      </c>
      <c r="P25" s="7">
        <v>97</v>
      </c>
      <c r="Q25" s="12">
        <v>0.39754098360655737</v>
      </c>
      <c r="R25" s="8"/>
    </row>
    <row r="26" spans="1:18" x14ac:dyDescent="0.3">
      <c r="A26" s="45"/>
      <c r="B26" s="40">
        <v>2017</v>
      </c>
      <c r="C26" s="11">
        <v>6</v>
      </c>
      <c r="D26" s="7">
        <v>204</v>
      </c>
      <c r="E26" s="7">
        <v>34</v>
      </c>
      <c r="F26" s="7">
        <v>0</v>
      </c>
      <c r="G26" s="58"/>
      <c r="H26" s="37">
        <f>SUM(C26:F26)</f>
        <v>244</v>
      </c>
      <c r="I26" s="34">
        <f>C26/$H26</f>
        <v>2.4590163934426229E-2</v>
      </c>
      <c r="J26" s="9">
        <f>D26/$H26</f>
        <v>0.83606557377049184</v>
      </c>
      <c r="K26" s="10">
        <f>E26/$H26</f>
        <v>0.13934426229508196</v>
      </c>
      <c r="L26" s="10">
        <f>F26/$H26</f>
        <v>0</v>
      </c>
      <c r="M26" s="62"/>
      <c r="N26" s="73">
        <f t="shared" ref="N26" si="5">H26/$H26</f>
        <v>1</v>
      </c>
      <c r="O26" s="11">
        <v>147</v>
      </c>
      <c r="P26" s="7">
        <v>97</v>
      </c>
      <c r="Q26" s="12">
        <f t="shared" ref="Q26" si="6">P26/H26</f>
        <v>0.39754098360655737</v>
      </c>
      <c r="R26" s="8"/>
    </row>
    <row r="27" spans="1:18" ht="15" thickBot="1" x14ac:dyDescent="0.35">
      <c r="A27" s="46"/>
      <c r="B27" s="41">
        <v>2018</v>
      </c>
      <c r="C27" s="13">
        <v>10</v>
      </c>
      <c r="D27" s="14">
        <v>195</v>
      </c>
      <c r="E27" s="14">
        <v>35</v>
      </c>
      <c r="F27" s="14">
        <v>0</v>
      </c>
      <c r="G27" s="59">
        <v>0</v>
      </c>
      <c r="H27" s="38">
        <f>SUM(C27:G27)</f>
        <v>240</v>
      </c>
      <c r="I27" s="35">
        <f>C27/$H27</f>
        <v>4.1666666666666664E-2</v>
      </c>
      <c r="J27" s="21">
        <f>D27/$H27</f>
        <v>0.8125</v>
      </c>
      <c r="K27" s="22">
        <f>E27/$H27</f>
        <v>0.14583333333333334</v>
      </c>
      <c r="L27" s="22">
        <f>F27/$H27</f>
        <v>0</v>
      </c>
      <c r="M27" s="63"/>
      <c r="N27" s="74">
        <f>H27/$H27</f>
        <v>1</v>
      </c>
      <c r="O27" s="13">
        <v>142</v>
      </c>
      <c r="P27" s="14">
        <v>98</v>
      </c>
      <c r="Q27" s="15">
        <f t="shared" si="2"/>
        <v>0.40833333333333333</v>
      </c>
      <c r="R27" s="8"/>
    </row>
    <row r="28" spans="1:18" x14ac:dyDescent="0.3">
      <c r="A28" s="47"/>
      <c r="B28" s="39">
        <f>B22</f>
        <v>2013</v>
      </c>
      <c r="C28" s="18">
        <f>C10+C16+C22</f>
        <v>1763</v>
      </c>
      <c r="D28" s="19">
        <f t="shared" ref="D28:F28" si="7">D10+D16+D22</f>
        <v>1041</v>
      </c>
      <c r="E28" s="19">
        <f t="shared" si="7"/>
        <v>155</v>
      </c>
      <c r="F28" s="19">
        <f t="shared" si="7"/>
        <v>35</v>
      </c>
      <c r="G28" s="61"/>
      <c r="H28" s="37">
        <f>SUM(C28:F28)</f>
        <v>2994</v>
      </c>
      <c r="I28" s="34">
        <f>C28/$H28</f>
        <v>0.58884435537742152</v>
      </c>
      <c r="J28" s="9">
        <f>D28/$H28</f>
        <v>0.34769539078156314</v>
      </c>
      <c r="K28" s="10">
        <f>E28/$H28</f>
        <v>5.1770207080828322E-2</v>
      </c>
      <c r="L28" s="10">
        <f>F28/$H28</f>
        <v>1.1690046760187041E-2</v>
      </c>
      <c r="M28" s="62"/>
      <c r="N28" s="73">
        <f>H28/$H28</f>
        <v>1</v>
      </c>
      <c r="O28" s="18">
        <f>O10+O16+O22</f>
        <v>1372</v>
      </c>
      <c r="P28" s="19">
        <f>P10+P16+P22</f>
        <v>1622</v>
      </c>
      <c r="Q28" s="12">
        <f t="shared" si="2"/>
        <v>0.54175016700066803</v>
      </c>
      <c r="R28" s="8"/>
    </row>
    <row r="29" spans="1:18" x14ac:dyDescent="0.3">
      <c r="A29" s="47"/>
      <c r="B29" s="40">
        <f t="shared" ref="B29:B33" si="8">B23</f>
        <v>2014</v>
      </c>
      <c r="C29" s="11">
        <f t="shared" ref="C29:F29" si="9">C11+C17+C23</f>
        <v>1766</v>
      </c>
      <c r="D29" s="7">
        <f t="shared" si="9"/>
        <v>1114</v>
      </c>
      <c r="E29" s="7">
        <f t="shared" si="9"/>
        <v>183</v>
      </c>
      <c r="F29" s="7">
        <f t="shared" si="9"/>
        <v>37</v>
      </c>
      <c r="G29" s="58"/>
      <c r="H29" s="37">
        <f>SUM(C29:F29)</f>
        <v>3100</v>
      </c>
      <c r="I29" s="34">
        <f>C29/$H29</f>
        <v>0.56967741935483873</v>
      </c>
      <c r="J29" s="9">
        <f>D29/$H29</f>
        <v>0.35935483870967744</v>
      </c>
      <c r="K29" s="10">
        <f>E29/$H29</f>
        <v>5.9032258064516126E-2</v>
      </c>
      <c r="L29" s="10">
        <f>F29/$H29</f>
        <v>1.1935483870967743E-2</v>
      </c>
      <c r="M29" s="62"/>
      <c r="N29" s="73">
        <f>H29/$H29</f>
        <v>1</v>
      </c>
      <c r="O29" s="11">
        <f t="shared" ref="O29:P29" si="10">O11+O17+O23</f>
        <v>1391</v>
      </c>
      <c r="P29" s="7">
        <f t="shared" si="10"/>
        <v>1709</v>
      </c>
      <c r="Q29" s="12">
        <f t="shared" si="2"/>
        <v>0.55129032258064514</v>
      </c>
      <c r="R29" s="8"/>
    </row>
    <row r="30" spans="1:18" x14ac:dyDescent="0.3">
      <c r="A30" s="47"/>
      <c r="B30" s="40">
        <f t="shared" si="8"/>
        <v>2015</v>
      </c>
      <c r="C30" s="11">
        <f t="shared" ref="C30:F30" si="11">C12+C18+C24</f>
        <v>1790</v>
      </c>
      <c r="D30" s="7">
        <f t="shared" si="11"/>
        <v>1128</v>
      </c>
      <c r="E30" s="7">
        <f t="shared" si="11"/>
        <v>183</v>
      </c>
      <c r="F30" s="7">
        <f t="shared" si="11"/>
        <v>40</v>
      </c>
      <c r="G30" s="58"/>
      <c r="H30" s="37">
        <f>SUM(C30:F30)</f>
        <v>3141</v>
      </c>
      <c r="I30" s="34">
        <f>C30/$H30</f>
        <v>0.56988220312002547</v>
      </c>
      <c r="J30" s="9">
        <f>D30/$H30</f>
        <v>0.35912129894937916</v>
      </c>
      <c r="K30" s="10">
        <f>E30/$H30</f>
        <v>5.8261700095510981E-2</v>
      </c>
      <c r="L30" s="10">
        <f>F30/$H30</f>
        <v>1.2734797835084369E-2</v>
      </c>
      <c r="M30" s="62"/>
      <c r="N30" s="73">
        <f>H30/$H30</f>
        <v>1</v>
      </c>
      <c r="O30" s="11">
        <f t="shared" ref="O30:P30" si="12">O12+O18+O24</f>
        <v>1379</v>
      </c>
      <c r="P30" s="7">
        <f t="shared" si="12"/>
        <v>1762</v>
      </c>
      <c r="Q30" s="12">
        <f t="shared" si="2"/>
        <v>0.56096784463546645</v>
      </c>
      <c r="R30" s="8"/>
    </row>
    <row r="31" spans="1:18" x14ac:dyDescent="0.3">
      <c r="A31" s="47"/>
      <c r="B31" s="40">
        <f t="shared" si="8"/>
        <v>2016</v>
      </c>
      <c r="C31" s="11">
        <f t="shared" ref="C31:F31" si="13">C13+C19+C25</f>
        <v>1835</v>
      </c>
      <c r="D31" s="7">
        <f t="shared" si="13"/>
        <v>1245</v>
      </c>
      <c r="E31" s="7">
        <f t="shared" si="13"/>
        <v>239</v>
      </c>
      <c r="F31" s="7">
        <f t="shared" si="13"/>
        <v>51</v>
      </c>
      <c r="G31" s="58"/>
      <c r="H31" s="37">
        <f>SUM(C31:F31)</f>
        <v>3370</v>
      </c>
      <c r="I31" s="34">
        <f>C31/$H31</f>
        <v>0.54451038575667654</v>
      </c>
      <c r="J31" s="9">
        <f>D31/$H31</f>
        <v>0.36943620178041542</v>
      </c>
      <c r="K31" s="10">
        <f>E31/$H31</f>
        <v>7.0919881305637977E-2</v>
      </c>
      <c r="L31" s="10">
        <f>F31/$H31</f>
        <v>1.5133531157270029E-2</v>
      </c>
      <c r="M31" s="62"/>
      <c r="N31" s="73">
        <f>H31/$H31</f>
        <v>1</v>
      </c>
      <c r="O31" s="11">
        <f t="shared" ref="O31:P31" si="14">O13+O19+O25</f>
        <v>1465</v>
      </c>
      <c r="P31" s="7">
        <f t="shared" si="14"/>
        <v>1905</v>
      </c>
      <c r="Q31" s="12">
        <f t="shared" si="2"/>
        <v>0.56528189910979232</v>
      </c>
      <c r="R31" s="8"/>
    </row>
    <row r="32" spans="1:18" x14ac:dyDescent="0.3">
      <c r="A32" s="47"/>
      <c r="B32" s="40">
        <f t="shared" si="8"/>
        <v>2017</v>
      </c>
      <c r="C32" s="11">
        <f t="shared" ref="C32:F32" si="15">C14+C20+C26</f>
        <v>1829</v>
      </c>
      <c r="D32" s="7">
        <f t="shared" si="15"/>
        <v>1266</v>
      </c>
      <c r="E32" s="7">
        <f t="shared" si="15"/>
        <v>278</v>
      </c>
      <c r="F32" s="7">
        <f t="shared" si="15"/>
        <v>56</v>
      </c>
      <c r="G32" s="58"/>
      <c r="H32" s="37">
        <f>SUM(C32:F32)</f>
        <v>3429</v>
      </c>
      <c r="I32" s="34">
        <f>C32/$H32</f>
        <v>0.53339165937591138</v>
      </c>
      <c r="J32" s="9">
        <f>D32/$H32</f>
        <v>0.36920384951881013</v>
      </c>
      <c r="K32" s="10">
        <f>E32/$H32</f>
        <v>8.1073199183435404E-2</v>
      </c>
      <c r="L32" s="10">
        <f>F32/$H32</f>
        <v>1.6331291921843103E-2</v>
      </c>
      <c r="M32" s="62"/>
      <c r="N32" s="73">
        <f>H32/$H32</f>
        <v>1</v>
      </c>
      <c r="O32" s="11">
        <f t="shared" ref="O32:P32" si="16">O14+O20+O26</f>
        <v>1472</v>
      </c>
      <c r="P32" s="7">
        <f t="shared" si="16"/>
        <v>1957</v>
      </c>
      <c r="Q32" s="12">
        <f t="shared" si="2"/>
        <v>0.57072032662583849</v>
      </c>
      <c r="R32" s="8"/>
    </row>
    <row r="33" spans="1:18" ht="15" thickBot="1" x14ac:dyDescent="0.35">
      <c r="A33" s="48"/>
      <c r="B33" s="41">
        <f t="shared" si="8"/>
        <v>2018</v>
      </c>
      <c r="C33" s="65">
        <f t="shared" ref="C33:G33" si="17">C15+C21+C27</f>
        <v>1791</v>
      </c>
      <c r="D33" s="66">
        <f t="shared" si="17"/>
        <v>1265</v>
      </c>
      <c r="E33" s="66">
        <f t="shared" si="17"/>
        <v>321</v>
      </c>
      <c r="F33" s="66">
        <f t="shared" si="17"/>
        <v>60</v>
      </c>
      <c r="G33" s="66">
        <f t="shared" si="17"/>
        <v>17</v>
      </c>
      <c r="H33" s="67">
        <f>SUM(C33:G33)</f>
        <v>3454</v>
      </c>
      <c r="I33" s="68">
        <f>C33/$H33</f>
        <v>0.51852924145917778</v>
      </c>
      <c r="J33" s="69">
        <f>D33/$H33</f>
        <v>0.36624203821656048</v>
      </c>
      <c r="K33" s="70">
        <f>E33/$H33</f>
        <v>9.2935726693688478E-2</v>
      </c>
      <c r="L33" s="70">
        <f>F33/$H33</f>
        <v>1.7371163867979156E-2</v>
      </c>
      <c r="M33" s="70">
        <f>G33/$H33</f>
        <v>4.9218297625940937E-3</v>
      </c>
      <c r="N33" s="76">
        <f>H33/$H33</f>
        <v>1</v>
      </c>
      <c r="O33" s="65">
        <v>1479</v>
      </c>
      <c r="P33" s="66">
        <v>1970</v>
      </c>
      <c r="Q33" s="71">
        <f t="shared" si="2"/>
        <v>0.57035321366531555</v>
      </c>
      <c r="R33" s="8"/>
    </row>
    <row r="35" spans="1:18" x14ac:dyDescent="0.3">
      <c r="A35" s="43" t="s">
        <v>32</v>
      </c>
    </row>
  </sheetData>
  <mergeCells count="12">
    <mergeCell ref="B6:B9"/>
    <mergeCell ref="C6:H6"/>
    <mergeCell ref="I6:N6"/>
    <mergeCell ref="O6:Q6"/>
    <mergeCell ref="C7:H7"/>
    <mergeCell ref="I7:N7"/>
    <mergeCell ref="O7:Q7"/>
    <mergeCell ref="A16:A21"/>
    <mergeCell ref="A22:A27"/>
    <mergeCell ref="A28:A33"/>
    <mergeCell ref="A6:A9"/>
    <mergeCell ref="A10:A15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Footer>&amp;L&amp;9&amp;D&amp;R&amp;9US Junie statistiek | SU June Statistics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6F1E087C04C41BD3FEB3AE981BA6A" ma:contentTypeVersion="2" ma:contentTypeDescription="Create a new document." ma:contentTypeScope="" ma:versionID="db2a21e783c606ab20e446a166221373">
  <xsd:schema xmlns:xsd="http://www.w3.org/2001/XMLSchema" xmlns:xs="http://www.w3.org/2001/XMLSchema" xmlns:p="http://schemas.microsoft.com/office/2006/metadata/properties" xmlns:ns1="http://schemas.microsoft.com/sharepoint/v3" xmlns:ns2="8df8337c-4e81-442e-97da-cf869c9a6eb5" targetNamespace="http://schemas.microsoft.com/office/2006/metadata/properties" ma:root="true" ma:fieldsID="ebd875e2d7b45f6c41267b308a1aeeea" ns1:_="" ns2:_="">
    <xsd:import namespace="http://schemas.microsoft.com/sharepoint/v3"/>
    <xsd:import namespace="8df8337c-4e81-442e-97da-cf869c9a6eb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8337c-4e81-442e-97da-cf869c9a6e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21506B7-C3B7-406E-BF1D-F2769462ACD1}"/>
</file>

<file path=customXml/itemProps2.xml><?xml version="1.0" encoding="utf-8"?>
<ds:datastoreItem xmlns:ds="http://schemas.openxmlformats.org/officeDocument/2006/customXml" ds:itemID="{F98DCD49-E418-4D34-A40A-A6C354A99EBB}"/>
</file>

<file path=customXml/itemProps3.xml><?xml version="1.0" encoding="utf-8"?>
<ds:datastoreItem xmlns:ds="http://schemas.openxmlformats.org/officeDocument/2006/customXml" ds:itemID="{EC8F1DBF-5494-4AA6-B5CC-D5B741D3E9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Personeel</vt:lpstr>
    </vt:vector>
  </TitlesOfParts>
  <Company>University of Stellenbosch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LKistner</dc:creator>
  <cp:lastModifiedBy>Kistner, L &lt;lkistner@sun.ac.za&gt;</cp:lastModifiedBy>
  <cp:lastPrinted>2018-11-19T07:14:10Z</cp:lastPrinted>
  <dcterms:created xsi:type="dcterms:W3CDTF">2015-02-23T10:23:55Z</dcterms:created>
  <dcterms:modified xsi:type="dcterms:W3CDTF">2018-11-19T07:14:18Z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0x0101006DA6F1E087C04C41BD3FEB3AE981BA6A</vt:lpwstr>
  </property>
</Properties>
</file>