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style6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3040" windowHeight="9120" activeTab="1"/>
  </bookViews>
  <sheets>
    <sheet name="Afrikaans" sheetId="2" r:id="rId1"/>
    <sheet name="English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3" l="1"/>
  <c r="D29" i="3"/>
  <c r="L13" i="3"/>
  <c r="K13" i="3"/>
  <c r="J13" i="3"/>
  <c r="I13" i="3"/>
  <c r="H13" i="3"/>
  <c r="G13" i="3"/>
  <c r="F13" i="3"/>
  <c r="E13" i="3"/>
  <c r="D13" i="3"/>
  <c r="C13" i="3"/>
  <c r="L12" i="3"/>
  <c r="L11" i="3"/>
  <c r="K8" i="3"/>
  <c r="J8" i="3"/>
  <c r="I8" i="3"/>
  <c r="H8" i="3"/>
  <c r="G8" i="3"/>
  <c r="F8" i="3"/>
  <c r="E8" i="3"/>
  <c r="D8" i="3"/>
  <c r="C8" i="3"/>
  <c r="L7" i="3"/>
  <c r="L8" i="3" s="1"/>
  <c r="L6" i="3"/>
  <c r="D13" i="2"/>
  <c r="E13" i="2"/>
  <c r="F13" i="2"/>
  <c r="G13" i="2"/>
  <c r="H13" i="2"/>
  <c r="I13" i="2"/>
  <c r="J13" i="2"/>
  <c r="K13" i="2"/>
  <c r="L13" i="2"/>
  <c r="C13" i="2"/>
  <c r="D8" i="2"/>
  <c r="E8" i="2"/>
  <c r="F8" i="2"/>
  <c r="G8" i="2"/>
  <c r="H8" i="2"/>
  <c r="I8" i="2"/>
  <c r="J8" i="2"/>
  <c r="K8" i="2"/>
  <c r="L8" i="2"/>
  <c r="C8" i="2"/>
  <c r="L6" i="2"/>
  <c r="L11" i="2" l="1"/>
  <c r="L7" i="2"/>
  <c r="L12" i="2"/>
  <c r="L29" i="2" l="1"/>
  <c r="D29" i="2"/>
</calcChain>
</file>

<file path=xl/sharedStrings.xml><?xml version="1.0" encoding="utf-8"?>
<sst xmlns="http://schemas.openxmlformats.org/spreadsheetml/2006/main" count="52" uniqueCount="32">
  <si>
    <t>Jaar</t>
  </si>
  <si>
    <t>Manlik</t>
  </si>
  <si>
    <t>Vroulik</t>
  </si>
  <si>
    <t>Voorgraads</t>
  </si>
  <si>
    <t>Nagraads</t>
  </si>
  <si>
    <t>%Vroulik</t>
  </si>
  <si>
    <t>Inskrywings per jaar, geslag en studievlak</t>
  </si>
  <si>
    <t>Studievlak</t>
  </si>
  <si>
    <t>Enrolments by year, gender and study level</t>
  </si>
  <si>
    <t>Undergraduate</t>
  </si>
  <si>
    <t>Postgraduate</t>
  </si>
  <si>
    <t>Year</t>
  </si>
  <si>
    <t>Male</t>
  </si>
  <si>
    <t>Female</t>
  </si>
  <si>
    <t>%Female</t>
  </si>
  <si>
    <t>2009</t>
  </si>
  <si>
    <t>2010</t>
  </si>
  <si>
    <t>2011</t>
  </si>
  <si>
    <t>2012</t>
  </si>
  <si>
    <t>2013</t>
  </si>
  <si>
    <t>2014</t>
  </si>
  <si>
    <t>2015</t>
  </si>
  <si>
    <t>2016</t>
  </si>
  <si>
    <t>Totaal</t>
  </si>
  <si>
    <t>Total</t>
  </si>
  <si>
    <t>2017*</t>
  </si>
  <si>
    <t xml:space="preserve">*Sluit nie-binêr uit, 1 in 2017 en 2 in 2018 </t>
  </si>
  <si>
    <t>2018*</t>
  </si>
  <si>
    <t>%Manlik</t>
  </si>
  <si>
    <t>%Male</t>
  </si>
  <si>
    <t>Study Level</t>
  </si>
  <si>
    <t xml:space="preserve">*Excludes gender category non-binary, 1 in 2017 and 2 in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</si>
</sst>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499984740745262"/>
      </left>
      <right style="thin">
        <color theme="2" tint="-9.9948118533890809E-2"/>
      </right>
      <top style="medium">
        <color theme="0" tint="-0.49998474074526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49998474074526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0" tint="-0.499984740745262"/>
      </right>
      <top style="medium">
        <color theme="0" tint="-0.49998474074526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medium">
        <color theme="0" tint="-0.49998474074526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0" tint="-0.499984740745262"/>
      </top>
      <bottom style="thin">
        <color theme="2" tint="-9.9948118533890809E-2"/>
      </bottom>
      <diagonal/>
    </border>
    <border>
      <left style="medium">
        <color theme="0" tint="-0.49998474074526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medium">
        <color theme="0" tint="-0.49998474074526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0" tint="-0.499984740745262"/>
      </right>
      <top/>
      <bottom style="thin">
        <color theme="2" tint="-9.9948118533890809E-2"/>
      </bottom>
      <diagonal/>
    </border>
    <border>
      <left style="medium">
        <color theme="0" tint="-0.499984740745262"/>
      </left>
      <right style="thin">
        <color theme="2" tint="-9.9948118533890809E-2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2" tint="-9.9948118533890809E-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2" tint="-9.9948118533890809E-2"/>
      </left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2" tint="-9.9948118533890809E-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2" tint="-9.9948118533890809E-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2" tint="-9.9948118533890809E-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 style="medium">
        <color theme="0" tint="-0.49998474074526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3" fontId="0" fillId="0" borderId="4" xfId="0" applyNumberForma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9" xfId="0" applyFont="1" applyFill="1" applyBorder="1"/>
    <xf numFmtId="3" fontId="0" fillId="0" borderId="10" xfId="0" applyNumberFormat="1" applyBorder="1"/>
    <xf numFmtId="3" fontId="0" fillId="0" borderId="11" xfId="0" applyNumberFormat="1" applyBorder="1"/>
    <xf numFmtId="0" fontId="2" fillId="0" borderId="12" xfId="0" applyFont="1" applyFill="1" applyBorder="1"/>
    <xf numFmtId="3" fontId="0" fillId="0" borderId="13" xfId="0" applyNumberFormat="1" applyBorder="1"/>
    <xf numFmtId="3" fontId="0" fillId="0" borderId="14" xfId="0" applyNumberFormat="1" applyBorder="1"/>
    <xf numFmtId="0" fontId="2" fillId="2" borderId="15" xfId="0" applyFont="1" applyFill="1" applyBorder="1"/>
    <xf numFmtId="0" fontId="2" fillId="2" borderId="16" xfId="0" applyFont="1" applyFill="1" applyBorder="1"/>
    <xf numFmtId="0" fontId="6" fillId="0" borderId="0" xfId="0" applyFont="1"/>
    <xf numFmtId="0" fontId="2" fillId="0" borderId="22" xfId="0" applyFont="1" applyFill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164" fontId="7" fillId="3" borderId="17" xfId="1" applyNumberFormat="1" applyFont="1" applyFill="1" applyBorder="1"/>
    <xf numFmtId="164" fontId="7" fillId="3" borderId="18" xfId="1" applyNumberFormat="1" applyFont="1" applyFill="1" applyBorder="1"/>
    <xf numFmtId="0" fontId="2" fillId="0" borderId="0" xfId="0" applyFont="1" applyFill="1" applyBorder="1"/>
    <xf numFmtId="164" fontId="7" fillId="0" borderId="0" xfId="1" applyNumberFormat="1" applyFont="1" applyFill="1" applyBorder="1"/>
    <xf numFmtId="0" fontId="0" fillId="0" borderId="0" xfId="0" applyFill="1"/>
    <xf numFmtId="0" fontId="2" fillId="0" borderId="25" xfId="0" applyFont="1" applyFill="1" applyBorder="1"/>
    <xf numFmtId="164" fontId="7" fillId="0" borderId="26" xfId="1" applyNumberFormat="1" applyFont="1" applyFill="1" applyBorder="1"/>
    <xf numFmtId="0" fontId="2" fillId="0" borderId="20" xfId="0" applyFont="1" applyFill="1" applyBorder="1"/>
    <xf numFmtId="0" fontId="2" fillId="0" borderId="27" xfId="0" applyFont="1" applyFill="1" applyBorder="1"/>
    <xf numFmtId="164" fontId="7" fillId="0" borderId="28" xfId="1" applyNumberFormat="1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Voorgraads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3615029892096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Afrikaans!$B$4</c:f>
              <c:strCache>
                <c:ptCount val="1"/>
                <c:pt idx="0">
                  <c:v>Manlik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Afrikaans!$C$4:$L$4</c:f>
              <c:numCache>
                <c:formatCode>#,##0</c:formatCode>
                <c:ptCount val="10"/>
                <c:pt idx="0">
                  <c:v>7682</c:v>
                </c:pt>
                <c:pt idx="1">
                  <c:v>8069</c:v>
                </c:pt>
                <c:pt idx="2">
                  <c:v>8233</c:v>
                </c:pt>
                <c:pt idx="3">
                  <c:v>8236</c:v>
                </c:pt>
                <c:pt idx="4">
                  <c:v>8201</c:v>
                </c:pt>
                <c:pt idx="5">
                  <c:v>8409</c:v>
                </c:pt>
                <c:pt idx="6">
                  <c:v>8712</c:v>
                </c:pt>
                <c:pt idx="7">
                  <c:v>8891</c:v>
                </c:pt>
                <c:pt idx="8">
                  <c:v>8879</c:v>
                </c:pt>
                <c:pt idx="9">
                  <c:v>8955</c:v>
                </c:pt>
              </c:numCache>
            </c:numRef>
          </c:val>
        </c:ser>
        <c:ser>
          <c:idx val="2"/>
          <c:order val="1"/>
          <c:tx>
            <c:strRef>
              <c:f>Afrikaans!$B$5</c:f>
              <c:strCache>
                <c:ptCount val="1"/>
                <c:pt idx="0">
                  <c:v>Vroulik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Afrikaans!$C$5:$L$5</c:f>
              <c:numCache>
                <c:formatCode>#,##0</c:formatCode>
                <c:ptCount val="10"/>
                <c:pt idx="0">
                  <c:v>8187</c:v>
                </c:pt>
                <c:pt idx="1">
                  <c:v>8455</c:v>
                </c:pt>
                <c:pt idx="2">
                  <c:v>8818</c:v>
                </c:pt>
                <c:pt idx="3">
                  <c:v>8696</c:v>
                </c:pt>
                <c:pt idx="4">
                  <c:v>9092</c:v>
                </c:pt>
                <c:pt idx="5">
                  <c:v>9729</c:v>
                </c:pt>
                <c:pt idx="6">
                  <c:v>10330</c:v>
                </c:pt>
                <c:pt idx="7">
                  <c:v>10691</c:v>
                </c:pt>
                <c:pt idx="8">
                  <c:v>10965</c:v>
                </c:pt>
                <c:pt idx="9">
                  <c:v>11212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704001568"/>
        <c:axId val="704002128"/>
      </c:barChart>
      <c:catAx>
        <c:axId val="7040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02128"/>
        <c:crosses val="autoZero"/>
        <c:auto val="1"/>
        <c:lblAlgn val="ctr"/>
        <c:lblOffset val="100"/>
        <c:noMultiLvlLbl val="0"/>
      </c:catAx>
      <c:valAx>
        <c:axId val="70400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Getal inskrywings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0778059522217"/>
          <c:y val="0.87799239938757656"/>
          <c:w val="0.29137072151695326"/>
          <c:h val="0.10464648950131233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Nagraads</a:t>
            </a:r>
          </a:p>
        </c:rich>
      </c:tx>
      <c:layout>
        <c:manualLayout>
          <c:xMode val="edge"/>
          <c:yMode val="edge"/>
          <c:x val="0.44000675902354303"/>
          <c:y val="2.8344717668488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444194475690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Afrikaans!$B$9</c:f>
              <c:strCache>
                <c:ptCount val="1"/>
                <c:pt idx="0">
                  <c:v>Manlik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Afrikaans!$C$9:$L$9</c:f>
              <c:numCache>
                <c:formatCode>#,##0</c:formatCode>
                <c:ptCount val="10"/>
                <c:pt idx="0">
                  <c:v>4542</c:v>
                </c:pt>
                <c:pt idx="1">
                  <c:v>4919</c:v>
                </c:pt>
                <c:pt idx="2">
                  <c:v>5129</c:v>
                </c:pt>
                <c:pt idx="3">
                  <c:v>4963</c:v>
                </c:pt>
                <c:pt idx="4">
                  <c:v>4951</c:v>
                </c:pt>
                <c:pt idx="5">
                  <c:v>5095</c:v>
                </c:pt>
                <c:pt idx="6">
                  <c:v>4965</c:v>
                </c:pt>
                <c:pt idx="7">
                  <c:v>4996</c:v>
                </c:pt>
                <c:pt idx="8">
                  <c:v>5046</c:v>
                </c:pt>
                <c:pt idx="9">
                  <c:v>4919</c:v>
                </c:pt>
              </c:numCache>
            </c:numRef>
          </c:val>
        </c:ser>
        <c:ser>
          <c:idx val="1"/>
          <c:order val="1"/>
          <c:tx>
            <c:strRef>
              <c:f>Afrikaans!$B$10</c:f>
              <c:strCache>
                <c:ptCount val="1"/>
                <c:pt idx="0">
                  <c:v>Vroulik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Afrikaans!$C$10:$L$10</c:f>
              <c:numCache>
                <c:formatCode>#,##0</c:formatCode>
                <c:ptCount val="10"/>
                <c:pt idx="0">
                  <c:v>4691</c:v>
                </c:pt>
                <c:pt idx="1">
                  <c:v>5124</c:v>
                </c:pt>
                <c:pt idx="2">
                  <c:v>4914</c:v>
                </c:pt>
                <c:pt idx="3">
                  <c:v>4890</c:v>
                </c:pt>
                <c:pt idx="4">
                  <c:v>4802</c:v>
                </c:pt>
                <c:pt idx="5">
                  <c:v>5024</c:v>
                </c:pt>
                <c:pt idx="6">
                  <c:v>5086</c:v>
                </c:pt>
                <c:pt idx="7">
                  <c:v>5158</c:v>
                </c:pt>
                <c:pt idx="8">
                  <c:v>5393</c:v>
                </c:pt>
                <c:pt idx="9">
                  <c:v>5585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704006048"/>
        <c:axId val="704006608"/>
      </c:barChart>
      <c:catAx>
        <c:axId val="7040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06608"/>
        <c:crosses val="autoZero"/>
        <c:auto val="1"/>
        <c:lblAlgn val="ctr"/>
        <c:lblOffset val="100"/>
        <c:noMultiLvlLbl val="0"/>
      </c:catAx>
      <c:valAx>
        <c:axId val="7040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Getal inskrywings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0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Voorgraads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3615029892096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Afrikaans!$B$7</c:f>
              <c:strCache>
                <c:ptCount val="1"/>
                <c:pt idx="0">
                  <c:v>%Vroulik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Afrikaans!$C$7:$L$7</c:f>
              <c:numCache>
                <c:formatCode>0.0%</c:formatCode>
                <c:ptCount val="10"/>
                <c:pt idx="0">
                  <c:v>0.51591152561598086</c:v>
                </c:pt>
                <c:pt idx="1">
                  <c:v>0.51167998063422904</c:v>
                </c:pt>
                <c:pt idx="2">
                  <c:v>0.51715441909565418</c:v>
                </c:pt>
                <c:pt idx="3">
                  <c:v>0.5135837467517127</c:v>
                </c:pt>
                <c:pt idx="4">
                  <c:v>0.52576186896432087</c:v>
                </c:pt>
                <c:pt idx="5">
                  <c:v>0.53638769434336753</c:v>
                </c:pt>
                <c:pt idx="6">
                  <c:v>0.54248503308476004</c:v>
                </c:pt>
                <c:pt idx="7">
                  <c:v>0.54596057603921966</c:v>
                </c:pt>
                <c:pt idx="8">
                  <c:v>0.55255996774843785</c:v>
                </c:pt>
                <c:pt idx="9">
                  <c:v>0.55595775276441717</c:v>
                </c:pt>
              </c:numCache>
            </c:numRef>
          </c:val>
        </c:ser>
        <c:ser>
          <c:idx val="0"/>
          <c:order val="1"/>
          <c:tx>
            <c:strRef>
              <c:f>Afrikaans!$B$8</c:f>
              <c:strCache>
                <c:ptCount val="1"/>
                <c:pt idx="0">
                  <c:v>%Manlik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Afrikaans!$C$8:$L$8</c:f>
              <c:numCache>
                <c:formatCode>0.0%</c:formatCode>
                <c:ptCount val="10"/>
                <c:pt idx="0">
                  <c:v>0.48408847438401914</c:v>
                </c:pt>
                <c:pt idx="1">
                  <c:v>0.48832001936577096</c:v>
                </c:pt>
                <c:pt idx="2">
                  <c:v>0.48284558090434582</c:v>
                </c:pt>
                <c:pt idx="3">
                  <c:v>0.4864162532482873</c:v>
                </c:pt>
                <c:pt idx="4">
                  <c:v>0.47423813103567913</c:v>
                </c:pt>
                <c:pt idx="5">
                  <c:v>0.46361230565663247</c:v>
                </c:pt>
                <c:pt idx="6">
                  <c:v>0.45751496691523996</c:v>
                </c:pt>
                <c:pt idx="7">
                  <c:v>0.45403942396078034</c:v>
                </c:pt>
                <c:pt idx="8">
                  <c:v>0.44744003225156215</c:v>
                </c:pt>
                <c:pt idx="9">
                  <c:v>0.44404224723558283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707265984"/>
        <c:axId val="707266544"/>
      </c:barChart>
      <c:catAx>
        <c:axId val="70726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66544"/>
        <c:crosses val="autoZero"/>
        <c:auto val="1"/>
        <c:lblAlgn val="ctr"/>
        <c:lblOffset val="100"/>
        <c:noMultiLvlLbl val="0"/>
      </c:catAx>
      <c:valAx>
        <c:axId val="7072665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Verspreiding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6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0778059522217"/>
          <c:y val="0.87799239938757656"/>
          <c:w val="0.34443194600674915"/>
          <c:h val="0.10464648950131233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Nagraads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3615029892096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Afrikaans!$B$12</c:f>
              <c:strCache>
                <c:ptCount val="1"/>
                <c:pt idx="0">
                  <c:v>%Vroulik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Afrikaans!$C$12:$L$12</c:f>
              <c:numCache>
                <c:formatCode>0.0%</c:formatCode>
                <c:ptCount val="10"/>
                <c:pt idx="0">
                  <c:v>0.50806888335318967</c:v>
                </c:pt>
                <c:pt idx="1">
                  <c:v>0.51020611371104252</c:v>
                </c:pt>
                <c:pt idx="2">
                  <c:v>0.48929602708354075</c:v>
                </c:pt>
                <c:pt idx="3">
                  <c:v>0.49629554450421193</c:v>
                </c:pt>
                <c:pt idx="4">
                  <c:v>0.49236132472059879</c:v>
                </c:pt>
                <c:pt idx="5">
                  <c:v>0.49649174819646208</c:v>
                </c:pt>
                <c:pt idx="6">
                  <c:v>0.50601930156203367</c:v>
                </c:pt>
                <c:pt idx="7">
                  <c:v>0.50797715186133541</c:v>
                </c:pt>
                <c:pt idx="8">
                  <c:v>0.51662036593543448</c:v>
                </c:pt>
                <c:pt idx="9">
                  <c:v>0.5317022086824067</c:v>
                </c:pt>
              </c:numCache>
            </c:numRef>
          </c:val>
        </c:ser>
        <c:ser>
          <c:idx val="0"/>
          <c:order val="1"/>
          <c:tx>
            <c:strRef>
              <c:f>Afrikaans!$B$13</c:f>
              <c:strCache>
                <c:ptCount val="1"/>
                <c:pt idx="0">
                  <c:v>%Manlik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Afrikaans!$C$3:$L$3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Afrikaans!$C$13:$L$13</c:f>
              <c:numCache>
                <c:formatCode>0.0%</c:formatCode>
                <c:ptCount val="10"/>
                <c:pt idx="0">
                  <c:v>0.49193111664681033</c:v>
                </c:pt>
                <c:pt idx="1">
                  <c:v>0.48979388628895748</c:v>
                </c:pt>
                <c:pt idx="2">
                  <c:v>0.5107039729164593</c:v>
                </c:pt>
                <c:pt idx="3">
                  <c:v>0.50370445549578813</c:v>
                </c:pt>
                <c:pt idx="4">
                  <c:v>0.50763867527940121</c:v>
                </c:pt>
                <c:pt idx="5">
                  <c:v>0.50350825180353787</c:v>
                </c:pt>
                <c:pt idx="6">
                  <c:v>0.49398069843796633</c:v>
                </c:pt>
                <c:pt idx="7">
                  <c:v>0.49202284813866459</c:v>
                </c:pt>
                <c:pt idx="8">
                  <c:v>0.48337963406456552</c:v>
                </c:pt>
                <c:pt idx="9">
                  <c:v>0.4682977913175933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707269904"/>
        <c:axId val="707270464"/>
      </c:barChart>
      <c:catAx>
        <c:axId val="70726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70464"/>
        <c:crosses val="autoZero"/>
        <c:auto val="1"/>
        <c:lblAlgn val="ctr"/>
        <c:lblOffset val="100"/>
        <c:noMultiLvlLbl val="0"/>
      </c:catAx>
      <c:valAx>
        <c:axId val="7072704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Verspreiding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6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0778059522217"/>
          <c:y val="0.87799239938757656"/>
          <c:w val="0.34443194600674915"/>
          <c:h val="0.10464648950131233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English!$A$4</c:f>
          <c:strCache>
            <c:ptCount val="1"/>
            <c:pt idx="0">
              <c:v>Undergraduate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3615029892096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English!$B$4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English!$C$4:$L$4</c:f>
              <c:numCache>
                <c:formatCode>#,##0</c:formatCode>
                <c:ptCount val="10"/>
                <c:pt idx="0">
                  <c:v>7682</c:v>
                </c:pt>
                <c:pt idx="1">
                  <c:v>8069</c:v>
                </c:pt>
                <c:pt idx="2">
                  <c:v>8233</c:v>
                </c:pt>
                <c:pt idx="3">
                  <c:v>8236</c:v>
                </c:pt>
                <c:pt idx="4">
                  <c:v>8201</c:v>
                </c:pt>
                <c:pt idx="5">
                  <c:v>8409</c:v>
                </c:pt>
                <c:pt idx="6">
                  <c:v>8712</c:v>
                </c:pt>
                <c:pt idx="7">
                  <c:v>8891</c:v>
                </c:pt>
                <c:pt idx="8">
                  <c:v>8879</c:v>
                </c:pt>
                <c:pt idx="9">
                  <c:v>8955</c:v>
                </c:pt>
              </c:numCache>
            </c:numRef>
          </c:val>
        </c:ser>
        <c:ser>
          <c:idx val="2"/>
          <c:order val="1"/>
          <c:tx>
            <c:strRef>
              <c:f>English!$B$5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English!$C$5:$L$5</c:f>
              <c:numCache>
                <c:formatCode>#,##0</c:formatCode>
                <c:ptCount val="10"/>
                <c:pt idx="0">
                  <c:v>8187</c:v>
                </c:pt>
                <c:pt idx="1">
                  <c:v>8455</c:v>
                </c:pt>
                <c:pt idx="2">
                  <c:v>8818</c:v>
                </c:pt>
                <c:pt idx="3">
                  <c:v>8696</c:v>
                </c:pt>
                <c:pt idx="4">
                  <c:v>9092</c:v>
                </c:pt>
                <c:pt idx="5">
                  <c:v>9729</c:v>
                </c:pt>
                <c:pt idx="6">
                  <c:v>10330</c:v>
                </c:pt>
                <c:pt idx="7">
                  <c:v>10691</c:v>
                </c:pt>
                <c:pt idx="8">
                  <c:v>10965</c:v>
                </c:pt>
                <c:pt idx="9">
                  <c:v>11212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707273824"/>
        <c:axId val="707274384"/>
      </c:barChart>
      <c:catAx>
        <c:axId val="7072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74384"/>
        <c:crosses val="autoZero"/>
        <c:auto val="1"/>
        <c:lblAlgn val="ctr"/>
        <c:lblOffset val="100"/>
        <c:noMultiLvlLbl val="0"/>
      </c:catAx>
      <c:valAx>
        <c:axId val="70727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Enrolments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7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0778059522217"/>
          <c:y val="0.87799239938757656"/>
          <c:w val="0.29137072151695326"/>
          <c:h val="0.10464648950131233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English!$A$9</c:f>
          <c:strCache>
            <c:ptCount val="1"/>
            <c:pt idx="0">
              <c:v>Postgraduate</c:v>
            </c:pt>
          </c:strCache>
        </c:strRef>
      </c:tx>
      <c:layout>
        <c:manualLayout>
          <c:xMode val="edge"/>
          <c:yMode val="edge"/>
          <c:x val="0.44000675902354303"/>
          <c:y val="2.8344717668488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444194475690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English!$B$9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English!$C$9:$L$9</c:f>
              <c:numCache>
                <c:formatCode>#,##0</c:formatCode>
                <c:ptCount val="10"/>
                <c:pt idx="0">
                  <c:v>4542</c:v>
                </c:pt>
                <c:pt idx="1">
                  <c:v>4919</c:v>
                </c:pt>
                <c:pt idx="2">
                  <c:v>5129</c:v>
                </c:pt>
                <c:pt idx="3">
                  <c:v>4963</c:v>
                </c:pt>
                <c:pt idx="4">
                  <c:v>4951</c:v>
                </c:pt>
                <c:pt idx="5">
                  <c:v>5095</c:v>
                </c:pt>
                <c:pt idx="6">
                  <c:v>4965</c:v>
                </c:pt>
                <c:pt idx="7">
                  <c:v>4996</c:v>
                </c:pt>
                <c:pt idx="8">
                  <c:v>5046</c:v>
                </c:pt>
                <c:pt idx="9">
                  <c:v>4919</c:v>
                </c:pt>
              </c:numCache>
            </c:numRef>
          </c:val>
        </c:ser>
        <c:ser>
          <c:idx val="1"/>
          <c:order val="1"/>
          <c:tx>
            <c:strRef>
              <c:f>English!$B$10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English!$C$10:$L$10</c:f>
              <c:numCache>
                <c:formatCode>#,##0</c:formatCode>
                <c:ptCount val="10"/>
                <c:pt idx="0">
                  <c:v>4691</c:v>
                </c:pt>
                <c:pt idx="1">
                  <c:v>5124</c:v>
                </c:pt>
                <c:pt idx="2">
                  <c:v>4914</c:v>
                </c:pt>
                <c:pt idx="3">
                  <c:v>4890</c:v>
                </c:pt>
                <c:pt idx="4">
                  <c:v>4802</c:v>
                </c:pt>
                <c:pt idx="5">
                  <c:v>5024</c:v>
                </c:pt>
                <c:pt idx="6">
                  <c:v>5086</c:v>
                </c:pt>
                <c:pt idx="7">
                  <c:v>5158</c:v>
                </c:pt>
                <c:pt idx="8">
                  <c:v>5393</c:v>
                </c:pt>
                <c:pt idx="9">
                  <c:v>5585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707277744"/>
        <c:axId val="707278304"/>
      </c:barChart>
      <c:catAx>
        <c:axId val="70727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78304"/>
        <c:crosses val="autoZero"/>
        <c:auto val="1"/>
        <c:lblAlgn val="ctr"/>
        <c:lblOffset val="100"/>
        <c:noMultiLvlLbl val="0"/>
      </c:catAx>
      <c:valAx>
        <c:axId val="7072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enrolments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7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English!$A$4</c:f>
          <c:strCache>
            <c:ptCount val="1"/>
            <c:pt idx="0">
              <c:v>Undergraduate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3615029892096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English!$B$7</c:f>
              <c:strCache>
                <c:ptCount val="1"/>
                <c:pt idx="0">
                  <c:v>%Female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English!$C$7:$L$7</c:f>
              <c:numCache>
                <c:formatCode>0.0%</c:formatCode>
                <c:ptCount val="10"/>
                <c:pt idx="0">
                  <c:v>0.51591152561598086</c:v>
                </c:pt>
                <c:pt idx="1">
                  <c:v>0.51167998063422904</c:v>
                </c:pt>
                <c:pt idx="2">
                  <c:v>0.51715441909565418</c:v>
                </c:pt>
                <c:pt idx="3">
                  <c:v>0.5135837467517127</c:v>
                </c:pt>
                <c:pt idx="4">
                  <c:v>0.52576186896432087</c:v>
                </c:pt>
                <c:pt idx="5">
                  <c:v>0.53638769434336753</c:v>
                </c:pt>
                <c:pt idx="6">
                  <c:v>0.54248503308476004</c:v>
                </c:pt>
                <c:pt idx="7">
                  <c:v>0.54596057603921966</c:v>
                </c:pt>
                <c:pt idx="8">
                  <c:v>0.55255996774843785</c:v>
                </c:pt>
                <c:pt idx="9">
                  <c:v>0.55595775276441717</c:v>
                </c:pt>
              </c:numCache>
            </c:numRef>
          </c:val>
        </c:ser>
        <c:ser>
          <c:idx val="0"/>
          <c:order val="1"/>
          <c:tx>
            <c:strRef>
              <c:f>English!$B$8</c:f>
              <c:strCache>
                <c:ptCount val="1"/>
                <c:pt idx="0">
                  <c:v>%Male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English!$C$8:$L$8</c:f>
              <c:numCache>
                <c:formatCode>0.0%</c:formatCode>
                <c:ptCount val="10"/>
                <c:pt idx="0">
                  <c:v>0.48408847438401914</c:v>
                </c:pt>
                <c:pt idx="1">
                  <c:v>0.48832001936577096</c:v>
                </c:pt>
                <c:pt idx="2">
                  <c:v>0.48284558090434582</c:v>
                </c:pt>
                <c:pt idx="3">
                  <c:v>0.4864162532482873</c:v>
                </c:pt>
                <c:pt idx="4">
                  <c:v>0.47423813103567913</c:v>
                </c:pt>
                <c:pt idx="5">
                  <c:v>0.46361230565663247</c:v>
                </c:pt>
                <c:pt idx="6">
                  <c:v>0.45751496691523996</c:v>
                </c:pt>
                <c:pt idx="7">
                  <c:v>0.45403942396078034</c:v>
                </c:pt>
                <c:pt idx="8">
                  <c:v>0.44744003225156215</c:v>
                </c:pt>
                <c:pt idx="9">
                  <c:v>0.44404224723558283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707281664"/>
        <c:axId val="707282224"/>
      </c:barChart>
      <c:catAx>
        <c:axId val="7072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82224"/>
        <c:crosses val="autoZero"/>
        <c:auto val="1"/>
        <c:lblAlgn val="ctr"/>
        <c:lblOffset val="100"/>
        <c:noMultiLvlLbl val="0"/>
      </c:catAx>
      <c:valAx>
        <c:axId val="7072822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Distribution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0778059522217"/>
          <c:y val="0.87799239938757656"/>
          <c:w val="0.34443194600674915"/>
          <c:h val="0.10464648950131233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English!$A$9</c:f>
          <c:strCache>
            <c:ptCount val="1"/>
            <c:pt idx="0">
              <c:v>Postgraduate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0.16966379925052724"/>
          <c:w val="0.80596062992125983"/>
          <c:h val="0.563615029892096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English!$B$12</c:f>
              <c:strCache>
                <c:ptCount val="1"/>
                <c:pt idx="0">
                  <c:v>%Female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English!$C$12:$L$12</c:f>
              <c:numCache>
                <c:formatCode>0.0%</c:formatCode>
                <c:ptCount val="10"/>
                <c:pt idx="0">
                  <c:v>0.50806888335318967</c:v>
                </c:pt>
                <c:pt idx="1">
                  <c:v>0.51020611371104252</c:v>
                </c:pt>
                <c:pt idx="2">
                  <c:v>0.48929602708354075</c:v>
                </c:pt>
                <c:pt idx="3">
                  <c:v>0.49629554450421193</c:v>
                </c:pt>
                <c:pt idx="4">
                  <c:v>0.49236132472059879</c:v>
                </c:pt>
                <c:pt idx="5">
                  <c:v>0.49649174819646208</c:v>
                </c:pt>
                <c:pt idx="6">
                  <c:v>0.50601930156203367</c:v>
                </c:pt>
                <c:pt idx="7">
                  <c:v>0.50797715186133541</c:v>
                </c:pt>
                <c:pt idx="8">
                  <c:v>0.51662036593543448</c:v>
                </c:pt>
                <c:pt idx="9">
                  <c:v>0.5317022086824067</c:v>
                </c:pt>
              </c:numCache>
            </c:numRef>
          </c:val>
        </c:ser>
        <c:ser>
          <c:idx val="0"/>
          <c:order val="1"/>
          <c:tx>
            <c:strRef>
              <c:f>English!$B$13</c:f>
              <c:strCache>
                <c:ptCount val="1"/>
                <c:pt idx="0">
                  <c:v>%Male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English!$C$3:$L$3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</c:v>
                </c:pt>
              </c:strCache>
            </c:strRef>
          </c:cat>
          <c:val>
            <c:numRef>
              <c:f>English!$C$13:$L$13</c:f>
              <c:numCache>
                <c:formatCode>0.0%</c:formatCode>
                <c:ptCount val="10"/>
                <c:pt idx="0">
                  <c:v>0.49193111664681033</c:v>
                </c:pt>
                <c:pt idx="1">
                  <c:v>0.48979388628895748</c:v>
                </c:pt>
                <c:pt idx="2">
                  <c:v>0.5107039729164593</c:v>
                </c:pt>
                <c:pt idx="3">
                  <c:v>0.50370445549578813</c:v>
                </c:pt>
                <c:pt idx="4">
                  <c:v>0.50763867527940121</c:v>
                </c:pt>
                <c:pt idx="5">
                  <c:v>0.50350825180353787</c:v>
                </c:pt>
                <c:pt idx="6">
                  <c:v>0.49398069843796633</c:v>
                </c:pt>
                <c:pt idx="7">
                  <c:v>0.49202284813866459</c:v>
                </c:pt>
                <c:pt idx="8">
                  <c:v>0.48337963406456552</c:v>
                </c:pt>
                <c:pt idx="9">
                  <c:v>0.4682977913175933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707285584"/>
        <c:axId val="707286144"/>
      </c:barChart>
      <c:catAx>
        <c:axId val="70728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86144"/>
        <c:crosses val="autoZero"/>
        <c:auto val="1"/>
        <c:lblAlgn val="ctr"/>
        <c:lblOffset val="100"/>
        <c:noMultiLvlLbl val="0"/>
      </c:catAx>
      <c:valAx>
        <c:axId val="707286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Distribution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8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0778059522217"/>
          <c:y val="0.87799239938757656"/>
          <c:w val="0.34443194600674915"/>
          <c:h val="0.10464648950131233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15</xdr:row>
      <xdr:rowOff>22860</xdr:rowOff>
    </xdr:from>
    <xdr:to>
      <xdr:col>7</xdr:col>
      <xdr:colOff>0</xdr:colOff>
      <xdr:row>27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175260</xdr:colOff>
      <xdr:row>15</xdr:row>
      <xdr:rowOff>22860</xdr:rowOff>
    </xdr:from>
    <xdr:to>
      <xdr:col>14</xdr:col>
      <xdr:colOff>342900</xdr:colOff>
      <xdr:row>27</xdr:row>
      <xdr:rowOff>24300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30</xdr:row>
      <xdr:rowOff>0</xdr:rowOff>
    </xdr:from>
    <xdr:to>
      <xdr:col>6</xdr:col>
      <xdr:colOff>525780</xdr:colOff>
      <xdr:row>42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152400</xdr:colOff>
      <xdr:row>30</xdr:row>
      <xdr:rowOff>7620</xdr:rowOff>
    </xdr:from>
    <xdr:to>
      <xdr:col>14</xdr:col>
      <xdr:colOff>373380</xdr:colOff>
      <xdr:row>42</xdr:row>
      <xdr:rowOff>7620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15</xdr:row>
      <xdr:rowOff>22860</xdr:rowOff>
    </xdr:from>
    <xdr:to>
      <xdr:col>6</xdr:col>
      <xdr:colOff>342900</xdr:colOff>
      <xdr:row>27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175260</xdr:colOff>
      <xdr:row>15</xdr:row>
      <xdr:rowOff>22860</xdr:rowOff>
    </xdr:from>
    <xdr:to>
      <xdr:col>14</xdr:col>
      <xdr:colOff>342900</xdr:colOff>
      <xdr:row>27</xdr:row>
      <xdr:rowOff>24300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30</xdr:row>
      <xdr:rowOff>0</xdr:rowOff>
    </xdr:from>
    <xdr:to>
      <xdr:col>6</xdr:col>
      <xdr:colOff>335280</xdr:colOff>
      <xdr:row>42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152400</xdr:colOff>
      <xdr:row>30</xdr:row>
      <xdr:rowOff>7620</xdr:rowOff>
    </xdr:from>
    <xdr:to>
      <xdr:col>14</xdr:col>
      <xdr:colOff>373380</xdr:colOff>
      <xdr:row>42</xdr:row>
      <xdr:rowOff>7620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opLeftCell="A20" workbookViewId="0">
      <selection activeCell="Q21" sqref="Q21"/>
    </sheetView>
  </sheetViews>
  <sheetFormatPr defaultRowHeight="14.4" x14ac:dyDescent="0.3"/>
  <cols>
    <col min="1" max="1" width="12.21875" customWidth="1"/>
    <col min="3" max="12" width="7.77734375" customWidth="1"/>
  </cols>
  <sheetData>
    <row r="1" spans="1:12" ht="18" x14ac:dyDescent="0.35">
      <c r="A1" s="19" t="s">
        <v>6</v>
      </c>
    </row>
    <row r="2" spans="1:12" ht="15" thickBot="1" x14ac:dyDescent="0.35"/>
    <row r="3" spans="1:12" x14ac:dyDescent="0.3">
      <c r="A3" s="5" t="s">
        <v>7</v>
      </c>
      <c r="B3" s="8" t="s">
        <v>0</v>
      </c>
      <c r="C3" s="10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25</v>
      </c>
      <c r="L3" s="7" t="s">
        <v>27</v>
      </c>
    </row>
    <row r="4" spans="1:12" x14ac:dyDescent="0.3">
      <c r="A4" s="33" t="s">
        <v>3</v>
      </c>
      <c r="B4" s="9" t="s">
        <v>1</v>
      </c>
      <c r="C4" s="4">
        <v>7682</v>
      </c>
      <c r="D4" s="4">
        <v>8069</v>
      </c>
      <c r="E4" s="4">
        <v>8233</v>
      </c>
      <c r="F4" s="4">
        <v>8236</v>
      </c>
      <c r="G4" s="4">
        <v>8201</v>
      </c>
      <c r="H4" s="4">
        <v>8409</v>
      </c>
      <c r="I4" s="4">
        <v>8712</v>
      </c>
      <c r="J4" s="4">
        <v>8891</v>
      </c>
      <c r="K4" s="4">
        <v>8879</v>
      </c>
      <c r="L4" s="16">
        <v>8955</v>
      </c>
    </row>
    <row r="5" spans="1:12" x14ac:dyDescent="0.3">
      <c r="A5" s="34"/>
      <c r="B5" s="11" t="s">
        <v>2</v>
      </c>
      <c r="C5" s="12">
        <v>8187</v>
      </c>
      <c r="D5" s="12">
        <v>8455</v>
      </c>
      <c r="E5" s="12">
        <v>8818</v>
      </c>
      <c r="F5" s="12">
        <v>8696</v>
      </c>
      <c r="G5" s="12">
        <v>9092</v>
      </c>
      <c r="H5" s="12">
        <v>9729</v>
      </c>
      <c r="I5" s="12">
        <v>10330</v>
      </c>
      <c r="J5" s="12">
        <v>10691</v>
      </c>
      <c r="K5" s="12">
        <v>10965</v>
      </c>
      <c r="L5" s="13">
        <v>11212</v>
      </c>
    </row>
    <row r="6" spans="1:12" ht="15" thickBot="1" x14ac:dyDescent="0.35">
      <c r="A6" s="35"/>
      <c r="B6" s="20" t="s">
        <v>23</v>
      </c>
      <c r="C6" s="21">
        <v>15869</v>
      </c>
      <c r="D6" s="21">
        <v>16524</v>
      </c>
      <c r="E6" s="21">
        <v>17051</v>
      </c>
      <c r="F6" s="21">
        <v>16932</v>
      </c>
      <c r="G6" s="21">
        <v>17293</v>
      </c>
      <c r="H6" s="21">
        <v>18138</v>
      </c>
      <c r="I6" s="21">
        <v>19042</v>
      </c>
      <c r="J6" s="21">
        <v>19582</v>
      </c>
      <c r="K6" s="21">
        <v>19844</v>
      </c>
      <c r="L6" s="22">
        <f t="shared" ref="L6" si="0">SUM(L4:L5)</f>
        <v>20167</v>
      </c>
    </row>
    <row r="7" spans="1:12" ht="15.6" thickTop="1" thickBot="1" x14ac:dyDescent="0.35">
      <c r="A7" s="17"/>
      <c r="B7" s="18" t="s">
        <v>5</v>
      </c>
      <c r="C7" s="23">
        <v>0.51591152561598086</v>
      </c>
      <c r="D7" s="23">
        <v>0.51167998063422904</v>
      </c>
      <c r="E7" s="23">
        <v>0.51715441909565418</v>
      </c>
      <c r="F7" s="23">
        <v>0.5135837467517127</v>
      </c>
      <c r="G7" s="23">
        <v>0.52576186896432087</v>
      </c>
      <c r="H7" s="23">
        <v>0.53638769434336753</v>
      </c>
      <c r="I7" s="23">
        <v>0.54248503308476004</v>
      </c>
      <c r="J7" s="23">
        <v>0.54596057603921966</v>
      </c>
      <c r="K7" s="23">
        <v>0.55255996774843785</v>
      </c>
      <c r="L7" s="24">
        <f>L5/SUM(L4:L5)</f>
        <v>0.55595775276441717</v>
      </c>
    </row>
    <row r="8" spans="1:12" s="27" customFormat="1" ht="1.8" customHeight="1" x14ac:dyDescent="0.3">
      <c r="A8" s="30"/>
      <c r="B8" s="28" t="s">
        <v>28</v>
      </c>
      <c r="C8" s="29">
        <f>1-C7</f>
        <v>0.48408847438401914</v>
      </c>
      <c r="D8" s="29">
        <f t="shared" ref="D8:L8" si="1">1-D7</f>
        <v>0.48832001936577096</v>
      </c>
      <c r="E8" s="29">
        <f t="shared" si="1"/>
        <v>0.48284558090434582</v>
      </c>
      <c r="F8" s="29">
        <f t="shared" si="1"/>
        <v>0.4864162532482873</v>
      </c>
      <c r="G8" s="29">
        <f t="shared" si="1"/>
        <v>0.47423813103567913</v>
      </c>
      <c r="H8" s="29">
        <f t="shared" si="1"/>
        <v>0.46361230565663247</v>
      </c>
      <c r="I8" s="29">
        <f t="shared" si="1"/>
        <v>0.45751496691523996</v>
      </c>
      <c r="J8" s="29">
        <f t="shared" si="1"/>
        <v>0.45403942396078034</v>
      </c>
      <c r="K8" s="29">
        <f t="shared" si="1"/>
        <v>0.44744003225156215</v>
      </c>
      <c r="L8" s="29">
        <f t="shared" si="1"/>
        <v>0.44404224723558283</v>
      </c>
    </row>
    <row r="9" spans="1:12" x14ac:dyDescent="0.3">
      <c r="A9" s="34" t="s">
        <v>4</v>
      </c>
      <c r="B9" s="14" t="s">
        <v>1</v>
      </c>
      <c r="C9" s="15">
        <v>4542</v>
      </c>
      <c r="D9" s="15">
        <v>4919</v>
      </c>
      <c r="E9" s="15">
        <v>5129</v>
      </c>
      <c r="F9" s="15">
        <v>4963</v>
      </c>
      <c r="G9" s="15">
        <v>4951</v>
      </c>
      <c r="H9" s="15">
        <v>5095</v>
      </c>
      <c r="I9" s="15">
        <v>4965</v>
      </c>
      <c r="J9" s="15">
        <v>4996</v>
      </c>
      <c r="K9" s="15">
        <v>5046</v>
      </c>
      <c r="L9" s="16">
        <v>4919</v>
      </c>
    </row>
    <row r="10" spans="1:12" x14ac:dyDescent="0.3">
      <c r="A10" s="34"/>
      <c r="B10" s="11" t="s">
        <v>2</v>
      </c>
      <c r="C10" s="12">
        <v>4691</v>
      </c>
      <c r="D10" s="12">
        <v>5124</v>
      </c>
      <c r="E10" s="12">
        <v>4914</v>
      </c>
      <c r="F10" s="12">
        <v>4890</v>
      </c>
      <c r="G10" s="12">
        <v>4802</v>
      </c>
      <c r="H10" s="12">
        <v>5024</v>
      </c>
      <c r="I10" s="12">
        <v>5086</v>
      </c>
      <c r="J10" s="12">
        <v>5158</v>
      </c>
      <c r="K10" s="12">
        <v>5393</v>
      </c>
      <c r="L10" s="13">
        <v>5585</v>
      </c>
    </row>
    <row r="11" spans="1:12" ht="15" thickBot="1" x14ac:dyDescent="0.35">
      <c r="A11" s="35"/>
      <c r="B11" s="20" t="s">
        <v>23</v>
      </c>
      <c r="C11" s="21">
        <v>9233</v>
      </c>
      <c r="D11" s="21">
        <v>10043</v>
      </c>
      <c r="E11" s="21">
        <v>10043</v>
      </c>
      <c r="F11" s="21">
        <v>9853</v>
      </c>
      <c r="G11" s="21">
        <v>9753</v>
      </c>
      <c r="H11" s="21">
        <v>10119</v>
      </c>
      <c r="I11" s="21">
        <v>10051</v>
      </c>
      <c r="J11" s="21">
        <v>10154</v>
      </c>
      <c r="K11" s="21">
        <v>10439</v>
      </c>
      <c r="L11" s="22">
        <f t="shared" ref="L11" si="2">SUM(L9:L10)</f>
        <v>10504</v>
      </c>
    </row>
    <row r="12" spans="1:12" ht="14.4" customHeight="1" thickTop="1" thickBot="1" x14ac:dyDescent="0.35">
      <c r="A12" s="17"/>
      <c r="B12" s="18" t="s">
        <v>5</v>
      </c>
      <c r="C12" s="23">
        <v>0.50806888335318967</v>
      </c>
      <c r="D12" s="23">
        <v>0.51020611371104252</v>
      </c>
      <c r="E12" s="23">
        <v>0.48929602708354075</v>
      </c>
      <c r="F12" s="23">
        <v>0.49629554450421193</v>
      </c>
      <c r="G12" s="23">
        <v>0.49236132472059879</v>
      </c>
      <c r="H12" s="23">
        <v>0.49649174819646208</v>
      </c>
      <c r="I12" s="23">
        <v>0.50601930156203367</v>
      </c>
      <c r="J12" s="23">
        <v>0.50797715186133541</v>
      </c>
      <c r="K12" s="23">
        <v>0.51662036593543448</v>
      </c>
      <c r="L12" s="24">
        <f>L10/SUM(L9:L10)</f>
        <v>0.5317022086824067</v>
      </c>
    </row>
    <row r="13" spans="1:12" s="27" customFormat="1" ht="1.8" customHeight="1" x14ac:dyDescent="0.3">
      <c r="A13" s="25"/>
      <c r="B13" s="25" t="s">
        <v>28</v>
      </c>
      <c r="C13" s="26">
        <f>1-C12</f>
        <v>0.49193111664681033</v>
      </c>
      <c r="D13" s="26">
        <f t="shared" ref="D13:L13" si="3">1-D12</f>
        <v>0.48979388628895748</v>
      </c>
      <c r="E13" s="26">
        <f t="shared" si="3"/>
        <v>0.5107039729164593</v>
      </c>
      <c r="F13" s="26">
        <f t="shared" si="3"/>
        <v>0.50370445549578813</v>
      </c>
      <c r="G13" s="26">
        <f t="shared" si="3"/>
        <v>0.50763867527940121</v>
      </c>
      <c r="H13" s="26">
        <f t="shared" si="3"/>
        <v>0.50350825180353787</v>
      </c>
      <c r="I13" s="26">
        <f t="shared" si="3"/>
        <v>0.49398069843796633</v>
      </c>
      <c r="J13" s="26">
        <f t="shared" si="3"/>
        <v>0.49202284813866459</v>
      </c>
      <c r="K13" s="26">
        <f t="shared" si="3"/>
        <v>0.48337963406456552</v>
      </c>
      <c r="L13" s="26">
        <f t="shared" si="3"/>
        <v>0.4682977913175933</v>
      </c>
    </row>
    <row r="14" spans="1:12" x14ac:dyDescent="0.3">
      <c r="A14" s="1" t="s">
        <v>26</v>
      </c>
    </row>
    <row r="28" spans="4:12" ht="6" customHeight="1" x14ac:dyDescent="0.3"/>
    <row r="29" spans="4:12" x14ac:dyDescent="0.3">
      <c r="D29" s="2" t="str">
        <f>"Figuur 3: Getal voorgraadse inskrywings per geslag, "&amp;C3&amp;" tot "&amp;L3</f>
        <v>Figuur 3: Getal voorgraadse inskrywings per geslag, 2009 tot 2018*</v>
      </c>
      <c r="L29" s="2" t="str">
        <f>"Figuur 4: Getal nagraadse inskrywings per geslag, "&amp;C3&amp;" tot "&amp;L3</f>
        <v>Figuur 4: Getal nagraadse inskrywings per geslag, 2009 tot 2018*</v>
      </c>
    </row>
  </sheetData>
  <mergeCells count="2">
    <mergeCell ref="A4:A6"/>
    <mergeCell ref="A9:A1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&amp;L&amp;9US Junie statistiek&amp;C&amp;9&amp;D&amp;R&amp;9SU June Statistics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workbookViewId="0">
      <selection activeCell="M12" sqref="M12"/>
    </sheetView>
  </sheetViews>
  <sheetFormatPr defaultRowHeight="14.4" x14ac:dyDescent="0.3"/>
  <cols>
    <col min="1" max="1" width="15" customWidth="1"/>
    <col min="3" max="12" width="7.77734375" customWidth="1"/>
  </cols>
  <sheetData>
    <row r="1" spans="1:12" ht="17.399999999999999" x14ac:dyDescent="0.3">
      <c r="A1" s="3" t="s">
        <v>8</v>
      </c>
    </row>
    <row r="2" spans="1:12" ht="6" customHeight="1" thickBot="1" x14ac:dyDescent="0.35"/>
    <row r="3" spans="1:12" x14ac:dyDescent="0.3">
      <c r="A3" s="5" t="s">
        <v>30</v>
      </c>
      <c r="B3" s="8" t="s">
        <v>11</v>
      </c>
      <c r="C3" s="10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25</v>
      </c>
      <c r="L3" s="7" t="s">
        <v>27</v>
      </c>
    </row>
    <row r="4" spans="1:12" x14ac:dyDescent="0.3">
      <c r="A4" s="33" t="s">
        <v>9</v>
      </c>
      <c r="B4" s="9" t="s">
        <v>12</v>
      </c>
      <c r="C4" s="4">
        <v>7682</v>
      </c>
      <c r="D4" s="4">
        <v>8069</v>
      </c>
      <c r="E4" s="4">
        <v>8233</v>
      </c>
      <c r="F4" s="4">
        <v>8236</v>
      </c>
      <c r="G4" s="4">
        <v>8201</v>
      </c>
      <c r="H4" s="4">
        <v>8409</v>
      </c>
      <c r="I4" s="4">
        <v>8712</v>
      </c>
      <c r="J4" s="4">
        <v>8891</v>
      </c>
      <c r="K4" s="4">
        <v>8879</v>
      </c>
      <c r="L4" s="16">
        <v>8955</v>
      </c>
    </row>
    <row r="5" spans="1:12" x14ac:dyDescent="0.3">
      <c r="A5" s="34"/>
      <c r="B5" s="11" t="s">
        <v>13</v>
      </c>
      <c r="C5" s="12">
        <v>8187</v>
      </c>
      <c r="D5" s="12">
        <v>8455</v>
      </c>
      <c r="E5" s="12">
        <v>8818</v>
      </c>
      <c r="F5" s="12">
        <v>8696</v>
      </c>
      <c r="G5" s="12">
        <v>9092</v>
      </c>
      <c r="H5" s="12">
        <v>9729</v>
      </c>
      <c r="I5" s="12">
        <v>10330</v>
      </c>
      <c r="J5" s="12">
        <v>10691</v>
      </c>
      <c r="K5" s="12">
        <v>10965</v>
      </c>
      <c r="L5" s="13">
        <v>11212</v>
      </c>
    </row>
    <row r="6" spans="1:12" ht="15" thickBot="1" x14ac:dyDescent="0.35">
      <c r="A6" s="35"/>
      <c r="B6" s="21" t="s">
        <v>24</v>
      </c>
      <c r="C6" s="21">
        <v>15869</v>
      </c>
      <c r="D6" s="21">
        <v>16524</v>
      </c>
      <c r="E6" s="21">
        <v>17051</v>
      </c>
      <c r="F6" s="21">
        <v>16932</v>
      </c>
      <c r="G6" s="21">
        <v>17293</v>
      </c>
      <c r="H6" s="21">
        <v>18138</v>
      </c>
      <c r="I6" s="21">
        <v>19042</v>
      </c>
      <c r="J6" s="21">
        <v>19582</v>
      </c>
      <c r="K6" s="21">
        <v>19844</v>
      </c>
      <c r="L6" s="22">
        <f t="shared" ref="L6" si="0">SUM(L4:L5)</f>
        <v>20167</v>
      </c>
    </row>
    <row r="7" spans="1:12" ht="15.6" thickTop="1" thickBot="1" x14ac:dyDescent="0.35">
      <c r="A7" s="17"/>
      <c r="B7" s="18" t="s">
        <v>14</v>
      </c>
      <c r="C7" s="23">
        <v>0.51591152561598086</v>
      </c>
      <c r="D7" s="23">
        <v>0.51167998063422904</v>
      </c>
      <c r="E7" s="23">
        <v>0.51715441909565418</v>
      </c>
      <c r="F7" s="23">
        <v>0.5135837467517127</v>
      </c>
      <c r="G7" s="23">
        <v>0.52576186896432087</v>
      </c>
      <c r="H7" s="23">
        <v>0.53638769434336753</v>
      </c>
      <c r="I7" s="23">
        <v>0.54248503308476004</v>
      </c>
      <c r="J7" s="23">
        <v>0.54596057603921966</v>
      </c>
      <c r="K7" s="23">
        <v>0.55255996774843785</v>
      </c>
      <c r="L7" s="24">
        <f>L5/SUM(L4:L5)</f>
        <v>0.55595775276441717</v>
      </c>
    </row>
    <row r="8" spans="1:12" ht="3.6" customHeight="1" x14ac:dyDescent="0.3">
      <c r="A8" s="30"/>
      <c r="B8" s="31" t="s">
        <v>29</v>
      </c>
      <c r="C8" s="32">
        <f>1-C7</f>
        <v>0.48408847438401914</v>
      </c>
      <c r="D8" s="32">
        <f t="shared" ref="D8:L8" si="1">1-D7</f>
        <v>0.48832001936577096</v>
      </c>
      <c r="E8" s="32">
        <f t="shared" si="1"/>
        <v>0.48284558090434582</v>
      </c>
      <c r="F8" s="32">
        <f t="shared" si="1"/>
        <v>0.4864162532482873</v>
      </c>
      <c r="G8" s="32">
        <f t="shared" si="1"/>
        <v>0.47423813103567913</v>
      </c>
      <c r="H8" s="32">
        <f t="shared" si="1"/>
        <v>0.46361230565663247</v>
      </c>
      <c r="I8" s="32">
        <f t="shared" si="1"/>
        <v>0.45751496691523996</v>
      </c>
      <c r="J8" s="32">
        <f t="shared" si="1"/>
        <v>0.45403942396078034</v>
      </c>
      <c r="K8" s="32">
        <f t="shared" si="1"/>
        <v>0.44744003225156215</v>
      </c>
      <c r="L8" s="32">
        <f t="shared" si="1"/>
        <v>0.44404224723558283</v>
      </c>
    </row>
    <row r="9" spans="1:12" ht="13.2" customHeight="1" x14ac:dyDescent="0.3">
      <c r="A9" s="34" t="s">
        <v>10</v>
      </c>
      <c r="B9" s="14" t="s">
        <v>12</v>
      </c>
      <c r="C9" s="15">
        <v>4542</v>
      </c>
      <c r="D9" s="15">
        <v>4919</v>
      </c>
      <c r="E9" s="15">
        <v>5129</v>
      </c>
      <c r="F9" s="15">
        <v>4963</v>
      </c>
      <c r="G9" s="15">
        <v>4951</v>
      </c>
      <c r="H9" s="15">
        <v>5095</v>
      </c>
      <c r="I9" s="15">
        <v>4965</v>
      </c>
      <c r="J9" s="15">
        <v>4996</v>
      </c>
      <c r="K9" s="15">
        <v>5046</v>
      </c>
      <c r="L9" s="16">
        <v>4919</v>
      </c>
    </row>
    <row r="10" spans="1:12" x14ac:dyDescent="0.3">
      <c r="A10" s="34"/>
      <c r="B10" s="11" t="s">
        <v>13</v>
      </c>
      <c r="C10" s="12">
        <v>4691</v>
      </c>
      <c r="D10" s="12">
        <v>5124</v>
      </c>
      <c r="E10" s="12">
        <v>4914</v>
      </c>
      <c r="F10" s="12">
        <v>4890</v>
      </c>
      <c r="G10" s="12">
        <v>4802</v>
      </c>
      <c r="H10" s="12">
        <v>5024</v>
      </c>
      <c r="I10" s="12">
        <v>5086</v>
      </c>
      <c r="J10" s="12">
        <v>5158</v>
      </c>
      <c r="K10" s="12">
        <v>5393</v>
      </c>
      <c r="L10" s="13">
        <v>5585</v>
      </c>
    </row>
    <row r="11" spans="1:12" ht="15" thickBot="1" x14ac:dyDescent="0.35">
      <c r="A11" s="35"/>
      <c r="B11" s="21" t="s">
        <v>24</v>
      </c>
      <c r="C11" s="21">
        <v>9233</v>
      </c>
      <c r="D11" s="21">
        <v>10043</v>
      </c>
      <c r="E11" s="21">
        <v>10043</v>
      </c>
      <c r="F11" s="21">
        <v>9853</v>
      </c>
      <c r="G11" s="21">
        <v>9753</v>
      </c>
      <c r="H11" s="21">
        <v>10119</v>
      </c>
      <c r="I11" s="21">
        <v>10051</v>
      </c>
      <c r="J11" s="21">
        <v>10154</v>
      </c>
      <c r="K11" s="21">
        <v>10439</v>
      </c>
      <c r="L11" s="22">
        <f t="shared" ref="L11" si="2">SUM(L9:L10)</f>
        <v>10504</v>
      </c>
    </row>
    <row r="12" spans="1:12" ht="15.6" thickTop="1" thickBot="1" x14ac:dyDescent="0.35">
      <c r="A12" s="17"/>
      <c r="B12" s="18" t="s">
        <v>14</v>
      </c>
      <c r="C12" s="23">
        <v>0.50806888335318967</v>
      </c>
      <c r="D12" s="23">
        <v>0.51020611371104252</v>
      </c>
      <c r="E12" s="23">
        <v>0.48929602708354075</v>
      </c>
      <c r="F12" s="23">
        <v>0.49629554450421193</v>
      </c>
      <c r="G12" s="23">
        <v>0.49236132472059879</v>
      </c>
      <c r="H12" s="23">
        <v>0.49649174819646208</v>
      </c>
      <c r="I12" s="23">
        <v>0.50601930156203367</v>
      </c>
      <c r="J12" s="23">
        <v>0.50797715186133541</v>
      </c>
      <c r="K12" s="23">
        <v>0.51662036593543448</v>
      </c>
      <c r="L12" s="24">
        <f>L10/SUM(L9:L10)</f>
        <v>0.5317022086824067</v>
      </c>
    </row>
    <row r="13" spans="1:12" ht="3" customHeight="1" x14ac:dyDescent="0.3">
      <c r="A13" s="25"/>
      <c r="B13" s="25" t="s">
        <v>29</v>
      </c>
      <c r="C13" s="26">
        <f>1-C12</f>
        <v>0.49193111664681033</v>
      </c>
      <c r="D13" s="26">
        <f t="shared" ref="D13:L13" si="3">1-D12</f>
        <v>0.48979388628895748</v>
      </c>
      <c r="E13" s="26">
        <f t="shared" si="3"/>
        <v>0.5107039729164593</v>
      </c>
      <c r="F13" s="26">
        <f t="shared" si="3"/>
        <v>0.50370445549578813</v>
      </c>
      <c r="G13" s="26">
        <f t="shared" si="3"/>
        <v>0.50763867527940121</v>
      </c>
      <c r="H13" s="26">
        <f t="shared" si="3"/>
        <v>0.50350825180353787</v>
      </c>
      <c r="I13" s="26">
        <f t="shared" si="3"/>
        <v>0.49398069843796633</v>
      </c>
      <c r="J13" s="26">
        <f t="shared" si="3"/>
        <v>0.49202284813866459</v>
      </c>
      <c r="K13" s="26">
        <f t="shared" si="3"/>
        <v>0.48337963406456552</v>
      </c>
      <c r="L13" s="26">
        <f t="shared" si="3"/>
        <v>0.4682977913175933</v>
      </c>
    </row>
    <row r="14" spans="1:12" x14ac:dyDescent="0.3">
      <c r="A14" s="1" t="s">
        <v>31</v>
      </c>
    </row>
    <row r="28" spans="4:11" ht="6" customHeight="1" x14ac:dyDescent="0.3"/>
    <row r="29" spans="4:11" x14ac:dyDescent="0.3">
      <c r="D29" s="2" t="str">
        <f>"Figure 3: Undergraduate enrolments by gender, "&amp;C3&amp;" to "&amp;L3</f>
        <v>Figure 3: Undergraduate enrolments by gender, 2009 to 2018*</v>
      </c>
      <c r="K29" s="2" t="str">
        <f>"Figure 4: Postgraduate enrolments by gender, "&amp;C3&amp;" to "&amp;L3</f>
        <v>Figure 4: Postgraduate enrolments by gender, 2009 to 2018*</v>
      </c>
    </row>
  </sheetData>
  <mergeCells count="2">
    <mergeCell ref="A4:A6"/>
    <mergeCell ref="A9:A1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&amp;L&amp;9US Junie statistiek&amp;C&amp;9&amp;D&amp;R&amp;9SU June Statistics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7BB187-2CF6-4A73-803B-16AA861AB991}"/>
</file>

<file path=customXml/itemProps2.xml><?xml version="1.0" encoding="utf-8"?>
<ds:datastoreItem xmlns:ds="http://schemas.openxmlformats.org/officeDocument/2006/customXml" ds:itemID="{90C40A7C-B719-4DAE-B3DC-521BD90CF97C}"/>
</file>

<file path=customXml/itemProps3.xml><?xml version="1.0" encoding="utf-8"?>
<ds:datastoreItem xmlns:ds="http://schemas.openxmlformats.org/officeDocument/2006/customXml" ds:itemID="{B5FFE67F-2636-43A6-A6A9-AD00F330B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Afrikaans</vt:lpstr>
      <vt:lpstr>English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LKistner</dc:creator>
  <cp:lastModifiedBy>Kistner, L &lt;lkistner@sun.ac.za&gt;</cp:lastModifiedBy>
  <cp:lastPrinted>2018-11-19T07:20:30Z</cp:lastPrinted>
  <dcterms:created xsi:type="dcterms:W3CDTF">2015-02-19T09:35:55Z</dcterms:created>
  <dcterms:modified xsi:type="dcterms:W3CDTF">2018-11-19T07:21:00Z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