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Personee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33" i="2"/>
  <c r="B34" i="2"/>
  <c r="B35" i="2"/>
  <c r="B36" i="2"/>
  <c r="B37" i="2"/>
  <c r="B31" i="2"/>
  <c r="N37" i="2"/>
  <c r="M37" i="2"/>
  <c r="F37" i="2"/>
  <c r="E37" i="2"/>
  <c r="D37" i="2"/>
  <c r="C37" i="2"/>
  <c r="N36" i="2"/>
  <c r="M36" i="2"/>
  <c r="F36" i="2"/>
  <c r="E36" i="2"/>
  <c r="D36" i="2"/>
  <c r="C36" i="2"/>
  <c r="N35" i="2"/>
  <c r="M35" i="2"/>
  <c r="F35" i="2"/>
  <c r="E35" i="2"/>
  <c r="G35" i="2" s="1"/>
  <c r="D35" i="2"/>
  <c r="C35" i="2"/>
  <c r="N34" i="2"/>
  <c r="M34" i="2"/>
  <c r="F34" i="2"/>
  <c r="E34" i="2"/>
  <c r="D34" i="2"/>
  <c r="C34" i="2"/>
  <c r="N33" i="2"/>
  <c r="M33" i="2"/>
  <c r="F33" i="2"/>
  <c r="E33" i="2"/>
  <c r="D33" i="2"/>
  <c r="C33" i="2"/>
  <c r="N32" i="2"/>
  <c r="M32" i="2"/>
  <c r="F32" i="2"/>
  <c r="E32" i="2"/>
  <c r="D32" i="2"/>
  <c r="C32" i="2"/>
  <c r="N31" i="2"/>
  <c r="M31" i="2"/>
  <c r="F31" i="2"/>
  <c r="E31" i="2"/>
  <c r="D31" i="2"/>
  <c r="C31" i="2"/>
  <c r="G30" i="2"/>
  <c r="K30" i="2" s="1"/>
  <c r="B30" i="2"/>
  <c r="O29" i="2"/>
  <c r="L29" i="2"/>
  <c r="G29" i="2"/>
  <c r="K29" i="2" s="1"/>
  <c r="G28" i="2"/>
  <c r="K28" i="2" s="1"/>
  <c r="G27" i="2"/>
  <c r="K27" i="2" s="1"/>
  <c r="O26" i="2"/>
  <c r="G26" i="2"/>
  <c r="K26" i="2" s="1"/>
  <c r="G25" i="2"/>
  <c r="K25" i="2" s="1"/>
  <c r="G24" i="2"/>
  <c r="K24" i="2" s="1"/>
  <c r="G23" i="2"/>
  <c r="K23" i="2" s="1"/>
  <c r="B23" i="2"/>
  <c r="O22" i="2"/>
  <c r="L22" i="2"/>
  <c r="G22" i="2"/>
  <c r="K22" i="2" s="1"/>
  <c r="G21" i="2"/>
  <c r="K21" i="2" s="1"/>
  <c r="O20" i="2"/>
  <c r="L20" i="2"/>
  <c r="G20" i="2"/>
  <c r="K20" i="2" s="1"/>
  <c r="O19" i="2"/>
  <c r="G19" i="2"/>
  <c r="K19" i="2" s="1"/>
  <c r="G18" i="2"/>
  <c r="K18" i="2" s="1"/>
  <c r="G17" i="2"/>
  <c r="K17" i="2" s="1"/>
  <c r="G16" i="2"/>
  <c r="K16" i="2" s="1"/>
  <c r="O15" i="2"/>
  <c r="L15" i="2"/>
  <c r="G15" i="2"/>
  <c r="J15" i="2" s="1"/>
  <c r="G14" i="2"/>
  <c r="H14" i="2" s="1"/>
  <c r="J13" i="2"/>
  <c r="I13" i="2"/>
  <c r="G13" i="2"/>
  <c r="H13" i="2" s="1"/>
  <c r="L12" i="2"/>
  <c r="K12" i="2"/>
  <c r="G12" i="2"/>
  <c r="O12" i="2" s="1"/>
  <c r="G11" i="2"/>
  <c r="J11" i="2" s="1"/>
  <c r="G10" i="2"/>
  <c r="O10" i="2" s="1"/>
  <c r="O30" i="2" l="1"/>
  <c r="L30" i="2"/>
  <c r="L27" i="2"/>
  <c r="O27" i="2"/>
  <c r="L28" i="2"/>
  <c r="O28" i="2"/>
  <c r="L25" i="2"/>
  <c r="O25" i="2"/>
  <c r="L26" i="2"/>
  <c r="L23" i="2"/>
  <c r="O23" i="2"/>
  <c r="O18" i="2"/>
  <c r="L21" i="2"/>
  <c r="O21" i="2"/>
  <c r="G36" i="2"/>
  <c r="I36" i="2" s="1"/>
  <c r="L19" i="2"/>
  <c r="G33" i="2"/>
  <c r="H33" i="2" s="1"/>
  <c r="L18" i="2"/>
  <c r="G37" i="2"/>
  <c r="J37" i="2" s="1"/>
  <c r="L16" i="2"/>
  <c r="O16" i="2"/>
  <c r="L14" i="2"/>
  <c r="H12" i="2"/>
  <c r="K13" i="2"/>
  <c r="O14" i="2"/>
  <c r="I12" i="2"/>
  <c r="L13" i="2"/>
  <c r="J12" i="2"/>
  <c r="O13" i="2"/>
  <c r="K15" i="2"/>
  <c r="J14" i="2"/>
  <c r="I14" i="2"/>
  <c r="K14" i="2"/>
  <c r="O24" i="2"/>
  <c r="O17" i="2"/>
  <c r="L35" i="2"/>
  <c r="H35" i="2"/>
  <c r="I35" i="2"/>
  <c r="K35" i="2"/>
  <c r="O35" i="2"/>
  <c r="G32" i="2"/>
  <c r="O32" i="2" s="1"/>
  <c r="J10" i="2"/>
  <c r="H17" i="2"/>
  <c r="L17" i="2" s="1"/>
  <c r="H21" i="2"/>
  <c r="H24" i="2"/>
  <c r="H27" i="2"/>
  <c r="H29" i="2"/>
  <c r="K10" i="2"/>
  <c r="L11" i="2"/>
  <c r="H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G34" i="2"/>
  <c r="J35" i="2"/>
  <c r="O33" i="2"/>
  <c r="H10" i="2"/>
  <c r="K11" i="2"/>
  <c r="H19" i="2"/>
  <c r="H22" i="2"/>
  <c r="H25" i="2"/>
  <c r="H30" i="2"/>
  <c r="O11" i="2"/>
  <c r="I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G31" i="2"/>
  <c r="H11" i="2"/>
  <c r="I11" i="2"/>
  <c r="I10" i="2"/>
  <c r="H16" i="2"/>
  <c r="H18" i="2"/>
  <c r="H20" i="2"/>
  <c r="H23" i="2"/>
  <c r="H26" i="2"/>
  <c r="H28" i="2"/>
  <c r="L37" i="2" l="1"/>
  <c r="K37" i="2"/>
  <c r="L33" i="2"/>
  <c r="J33" i="2"/>
  <c r="K33" i="2"/>
  <c r="I33" i="2"/>
  <c r="J36" i="2"/>
  <c r="O37" i="2"/>
  <c r="I37" i="2"/>
  <c r="H37" i="2"/>
  <c r="L36" i="2"/>
  <c r="O36" i="2"/>
  <c r="H36" i="2"/>
  <c r="K36" i="2"/>
  <c r="K34" i="2"/>
  <c r="J34" i="2"/>
  <c r="L34" i="2"/>
  <c r="H32" i="2"/>
  <c r="L32" i="2"/>
  <c r="J32" i="2"/>
  <c r="I32" i="2"/>
  <c r="K31" i="2"/>
  <c r="J31" i="2"/>
  <c r="I31" i="2"/>
  <c r="L10" i="2"/>
  <c r="I34" i="2"/>
  <c r="H31" i="2"/>
  <c r="K32" i="2"/>
  <c r="L24" i="2"/>
  <c r="H34" i="2"/>
  <c r="O31" i="2"/>
  <c r="O34" i="2"/>
  <c r="L31" i="2" l="1"/>
</calcChain>
</file>

<file path=xl/sharedStrings.xml><?xml version="1.0" encoding="utf-8"?>
<sst xmlns="http://schemas.openxmlformats.org/spreadsheetml/2006/main" count="54" uniqueCount="36">
  <si>
    <t>Manlik</t>
  </si>
  <si>
    <t>Vroulik</t>
  </si>
  <si>
    <t>Male</t>
  </si>
  <si>
    <t>Female</t>
  </si>
  <si>
    <t>2010</t>
  </si>
  <si>
    <t>2011</t>
  </si>
  <si>
    <t>2012</t>
  </si>
  <si>
    <t>2013</t>
  </si>
  <si>
    <t>2014</t>
  </si>
  <si>
    <t>Totaal</t>
  </si>
  <si>
    <t>Total</t>
  </si>
  <si>
    <t>%Vroulik</t>
  </si>
  <si>
    <r>
      <t xml:space="preserve">Jaar
</t>
    </r>
    <r>
      <rPr>
        <b/>
        <i/>
        <sz val="10"/>
        <color theme="1"/>
        <rFont val="Calibri"/>
        <family val="2"/>
        <scheme val="minor"/>
      </rPr>
      <t>Year</t>
    </r>
  </si>
  <si>
    <t>Wit</t>
  </si>
  <si>
    <t>White</t>
  </si>
  <si>
    <t>Bruin</t>
  </si>
  <si>
    <t>Swart</t>
  </si>
  <si>
    <t>Indiër</t>
  </si>
  <si>
    <t>Coloured</t>
  </si>
  <si>
    <t>Black</t>
  </si>
  <si>
    <t>Indian</t>
  </si>
  <si>
    <r>
      <t xml:space="preserve">Administratief/Tegnies 
(C2-personeel)
</t>
    </r>
    <r>
      <rPr>
        <b/>
        <i/>
        <sz val="11"/>
        <color theme="1"/>
        <rFont val="Calibri"/>
        <family val="2"/>
        <scheme val="minor"/>
      </rPr>
      <t>Administrative/Technical 
(C2-personnel)</t>
    </r>
  </si>
  <si>
    <r>
      <t xml:space="preserve">Dienswerkers 
(C3-personeel)
</t>
    </r>
    <r>
      <rPr>
        <b/>
        <i/>
        <sz val="11"/>
        <color theme="1"/>
        <rFont val="Calibri"/>
        <family val="2"/>
        <scheme val="minor"/>
      </rPr>
      <t>Service Workers
 (C3-personnel)</t>
    </r>
  </si>
  <si>
    <t>Bevolkingsgroep (N)</t>
  </si>
  <si>
    <t>Race Group (N)</t>
  </si>
  <si>
    <t>Bevolkingsgroep (%)</t>
  </si>
  <si>
    <t>Race Group (%)</t>
  </si>
  <si>
    <t>%Female</t>
  </si>
  <si>
    <t>Geslag</t>
  </si>
  <si>
    <t>Gender</t>
  </si>
  <si>
    <r>
      <t xml:space="preserve">Personeelkategorie
</t>
    </r>
    <r>
      <rPr>
        <b/>
        <i/>
        <sz val="11"/>
        <color theme="1"/>
        <rFont val="Calibri"/>
        <family val="2"/>
        <scheme val="minor"/>
      </rPr>
      <t>Personnel category</t>
    </r>
  </si>
  <si>
    <r>
      <t xml:space="preserve">Onderrig/Navorsing 
(C1-personeel)
</t>
    </r>
    <r>
      <rPr>
        <b/>
        <i/>
        <sz val="10"/>
        <rFont val="Calibri"/>
        <family val="2"/>
        <scheme val="minor"/>
      </rPr>
      <t>Instruction/Research 
(C1-personnel)</t>
    </r>
  </si>
  <si>
    <r>
      <t xml:space="preserve">Totaal
</t>
    </r>
    <r>
      <rPr>
        <sz val="11"/>
        <color theme="1"/>
        <rFont val="Calibri"/>
        <family val="2"/>
        <scheme val="minor"/>
      </rPr>
      <t>Total</t>
    </r>
  </si>
  <si>
    <t>TABEL 9: KOPPETELLING VAN PERSONEEL MET PERMANENTE AANSTELLINGS VOLGENS PERSONEELKATEGORIE, RAS, GESLAG EN JAAR (JUNIE-STATISTIEK)*</t>
  </si>
  <si>
    <t>TABLE 9: HEAD COUNT OF PERSONNEL WITH PERMANENT APPOINTMENTS BY PERSONNEL CATEGORY, RACE, GENDER AND YEAR (JUNE STATISTICS)*</t>
  </si>
  <si>
    <t>* Updated 30 Nov 2016 to include Fixed and Permanent appointments. Fixed category applicable from 2016 onwards.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</si>
</sst>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indexed="2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 tint="0.499984740745262"/>
      </left>
      <right/>
      <top/>
      <bottom style="thin">
        <color theme="0" tint="-0.34998626667073579"/>
      </bottom>
      <diagonal/>
    </border>
    <border>
      <left/>
      <right style="medium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0" fillId="0" borderId="0" xfId="0" applyFont="1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5" xfId="0" applyNumberFormat="1" applyFont="1" applyFill="1" applyBorder="1" applyAlignment="1">
      <alignment vertical="center"/>
    </xf>
    <xf numFmtId="3" fontId="0" fillId="0" borderId="0" xfId="0" applyNumberFormat="1" applyFont="1"/>
    <xf numFmtId="3" fontId="0" fillId="0" borderId="5" xfId="0" applyNumberFormat="1" applyFont="1" applyBorder="1" applyAlignment="1">
      <alignment vertical="center"/>
    </xf>
    <xf numFmtId="164" fontId="12" fillId="0" borderId="5" xfId="1" applyNumberFormat="1" applyFont="1" applyBorder="1" applyAlignment="1">
      <alignment horizontal="right"/>
    </xf>
    <xf numFmtId="164" fontId="12" fillId="0" borderId="5" xfId="1" applyNumberFormat="1" applyFont="1" applyBorder="1" applyAlignment="1">
      <alignment horizontal="right" indent="1"/>
    </xf>
    <xf numFmtId="3" fontId="10" fillId="3" borderId="4" xfId="0" applyNumberFormat="1" applyFont="1" applyFill="1" applyBorder="1" applyAlignment="1">
      <alignment vertical="center"/>
    </xf>
    <xf numFmtId="164" fontId="12" fillId="0" borderId="6" xfId="1" applyNumberFormat="1" applyFont="1" applyBorder="1"/>
    <xf numFmtId="3" fontId="0" fillId="0" borderId="4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164" fontId="12" fillId="0" borderId="9" xfId="1" applyNumberFormat="1" applyFont="1" applyBorder="1"/>
    <xf numFmtId="164" fontId="12" fillId="0" borderId="2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 indent="1"/>
    </xf>
    <xf numFmtId="3" fontId="10" fillId="3" borderId="1" xfId="0" applyNumberFormat="1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vertical="center"/>
    </xf>
    <xf numFmtId="164" fontId="12" fillId="0" borderId="3" xfId="1" applyNumberFormat="1" applyFont="1" applyBorder="1"/>
    <xf numFmtId="164" fontId="12" fillId="0" borderId="8" xfId="1" applyNumberFormat="1" applyFont="1" applyBorder="1" applyAlignment="1">
      <alignment horizontal="right"/>
    </xf>
    <xf numFmtId="164" fontId="12" fillId="0" borderId="8" xfId="1" applyNumberFormat="1" applyFont="1" applyBorder="1" applyAlignment="1">
      <alignment horizontal="right" indent="1"/>
    </xf>
    <xf numFmtId="0" fontId="7" fillId="2" borderId="18" xfId="2" applyFont="1" applyFill="1" applyBorder="1" applyAlignment="1">
      <alignment horizontal="center"/>
    </xf>
    <xf numFmtId="0" fontId="7" fillId="2" borderId="20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7" fillId="2" borderId="19" xfId="2" applyFont="1" applyFill="1" applyBorder="1" applyAlignment="1">
      <alignment horizontal="center"/>
    </xf>
    <xf numFmtId="0" fontId="8" fillId="2" borderId="29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31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164" fontId="12" fillId="0" borderId="11" xfId="1" applyNumberFormat="1" applyFont="1" applyBorder="1" applyAlignment="1">
      <alignment horizontal="right"/>
    </xf>
    <xf numFmtId="164" fontId="12" fillId="0" borderId="13" xfId="1" applyNumberFormat="1" applyFont="1" applyBorder="1" applyAlignment="1">
      <alignment horizontal="right"/>
    </xf>
    <xf numFmtId="164" fontId="12" fillId="0" borderId="33" xfId="1" applyNumberFormat="1" applyFont="1" applyBorder="1" applyAlignment="1">
      <alignment horizontal="right"/>
    </xf>
    <xf numFmtId="164" fontId="12" fillId="5" borderId="10" xfId="1" applyNumberFormat="1" applyFont="1" applyFill="1" applyBorder="1" applyAlignment="1">
      <alignment horizontal="left" indent="2"/>
    </xf>
    <xf numFmtId="164" fontId="12" fillId="5" borderId="12" xfId="1" applyNumberFormat="1" applyFont="1" applyFill="1" applyBorder="1" applyAlignment="1">
      <alignment horizontal="left" indent="2"/>
    </xf>
    <xf numFmtId="164" fontId="12" fillId="5" borderId="22" xfId="1" applyNumberFormat="1" applyFont="1" applyFill="1" applyBorder="1" applyAlignment="1">
      <alignment horizontal="left" indent="2"/>
    </xf>
    <xf numFmtId="3" fontId="0" fillId="4" borderId="3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4" fillId="0" borderId="0" xfId="0" applyFont="1"/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/>
    </xf>
    <xf numFmtId="0" fontId="7" fillId="2" borderId="23" xfId="2" applyFont="1" applyFill="1" applyBorder="1" applyAlignment="1">
      <alignment horizontal="center"/>
    </xf>
    <xf numFmtId="0" fontId="7" fillId="2" borderId="25" xfId="2" applyFont="1" applyFill="1" applyBorder="1" applyAlignment="1">
      <alignment horizontal="center"/>
    </xf>
    <xf numFmtId="0" fontId="8" fillId="2" borderId="27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28" xfId="2" applyFont="1" applyFill="1" applyBorder="1" applyAlignment="1">
      <alignment horizontal="center"/>
    </xf>
    <xf numFmtId="0" fontId="15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tabSelected="1" workbookViewId="0">
      <selection activeCell="A39" sqref="A39"/>
    </sheetView>
  </sheetViews>
  <sheetFormatPr defaultRowHeight="14.4" x14ac:dyDescent="0.3"/>
  <cols>
    <col min="1" max="1" width="24.33203125" style="4" customWidth="1"/>
    <col min="2" max="2" width="8.88671875" style="4"/>
    <col min="3" max="6" width="7.33203125" style="4" customWidth="1"/>
    <col min="7" max="7" width="8.21875" style="4" customWidth="1"/>
    <col min="8" max="8" width="7.33203125" style="4" customWidth="1"/>
    <col min="9" max="9" width="9.88671875" style="4" customWidth="1"/>
    <col min="10" max="11" width="9.109375" style="4" customWidth="1"/>
    <col min="12" max="12" width="9.77734375" style="4" customWidth="1"/>
    <col min="13" max="15" width="9.109375" style="4" customWidth="1"/>
    <col min="16" max="16384" width="8.88671875" style="4"/>
  </cols>
  <sheetData>
    <row r="1" spans="1:16" x14ac:dyDescent="0.3">
      <c r="A1" s="49"/>
    </row>
    <row r="3" spans="1:16" ht="15.6" x14ac:dyDescent="0.3">
      <c r="A3" s="5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15.6" x14ac:dyDescent="0.3">
      <c r="A4" s="6" t="s">
        <v>34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15" thickBo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ht="14.4" customHeight="1" x14ac:dyDescent="0.3">
      <c r="A6" s="50" t="s">
        <v>30</v>
      </c>
      <c r="B6" s="55" t="s">
        <v>12</v>
      </c>
      <c r="C6" s="58" t="s">
        <v>23</v>
      </c>
      <c r="D6" s="59"/>
      <c r="E6" s="59"/>
      <c r="F6" s="59"/>
      <c r="G6" s="60"/>
      <c r="H6" s="59" t="s">
        <v>25</v>
      </c>
      <c r="I6" s="59"/>
      <c r="J6" s="59"/>
      <c r="K6" s="59"/>
      <c r="L6" s="59"/>
      <c r="M6" s="58" t="s">
        <v>28</v>
      </c>
      <c r="N6" s="59"/>
      <c r="O6" s="60"/>
    </row>
    <row r="7" spans="1:16" x14ac:dyDescent="0.3">
      <c r="A7" s="53"/>
      <c r="B7" s="56"/>
      <c r="C7" s="61" t="s">
        <v>24</v>
      </c>
      <c r="D7" s="62"/>
      <c r="E7" s="62"/>
      <c r="F7" s="62"/>
      <c r="G7" s="63"/>
      <c r="H7" s="62" t="s">
        <v>26</v>
      </c>
      <c r="I7" s="62"/>
      <c r="J7" s="62"/>
      <c r="K7" s="62"/>
      <c r="L7" s="62"/>
      <c r="M7" s="61" t="s">
        <v>29</v>
      </c>
      <c r="N7" s="62"/>
      <c r="O7" s="63"/>
    </row>
    <row r="8" spans="1:16" x14ac:dyDescent="0.3">
      <c r="A8" s="53"/>
      <c r="B8" s="56"/>
      <c r="C8" s="27" t="s">
        <v>13</v>
      </c>
      <c r="D8" s="25" t="s">
        <v>15</v>
      </c>
      <c r="E8" s="25" t="s">
        <v>16</v>
      </c>
      <c r="F8" s="25" t="s">
        <v>17</v>
      </c>
      <c r="G8" s="28" t="s">
        <v>9</v>
      </c>
      <c r="H8" s="33" t="s">
        <v>13</v>
      </c>
      <c r="I8" s="25" t="s">
        <v>15</v>
      </c>
      <c r="J8" s="25" t="s">
        <v>16</v>
      </c>
      <c r="K8" s="25" t="s">
        <v>17</v>
      </c>
      <c r="L8" s="26" t="s">
        <v>9</v>
      </c>
      <c r="M8" s="27" t="s">
        <v>0</v>
      </c>
      <c r="N8" s="25" t="s">
        <v>1</v>
      </c>
      <c r="O8" s="28" t="s">
        <v>11</v>
      </c>
    </row>
    <row r="9" spans="1:16" ht="15" thickBot="1" x14ac:dyDescent="0.35">
      <c r="A9" s="54"/>
      <c r="B9" s="57"/>
      <c r="C9" s="31" t="s">
        <v>14</v>
      </c>
      <c r="D9" s="29" t="s">
        <v>18</v>
      </c>
      <c r="E9" s="29" t="s">
        <v>19</v>
      </c>
      <c r="F9" s="29" t="s">
        <v>20</v>
      </c>
      <c r="G9" s="32" t="s">
        <v>10</v>
      </c>
      <c r="H9" s="34" t="s">
        <v>14</v>
      </c>
      <c r="I9" s="29" t="s">
        <v>18</v>
      </c>
      <c r="J9" s="29" t="s">
        <v>19</v>
      </c>
      <c r="K9" s="29" t="s">
        <v>20</v>
      </c>
      <c r="L9" s="30" t="s">
        <v>10</v>
      </c>
      <c r="M9" s="31" t="s">
        <v>2</v>
      </c>
      <c r="N9" s="29" t="s">
        <v>3</v>
      </c>
      <c r="O9" s="32" t="s">
        <v>27</v>
      </c>
    </row>
    <row r="10" spans="1:16" ht="14.4" customHeight="1" x14ac:dyDescent="0.3">
      <c r="A10" s="50" t="s">
        <v>31</v>
      </c>
      <c r="B10" s="46" t="s">
        <v>4</v>
      </c>
      <c r="C10" s="20">
        <v>737</v>
      </c>
      <c r="D10" s="21">
        <v>105</v>
      </c>
      <c r="E10" s="21">
        <v>35</v>
      </c>
      <c r="F10" s="21">
        <v>14</v>
      </c>
      <c r="G10" s="41">
        <f>SUM(C10:F10)</f>
        <v>891</v>
      </c>
      <c r="H10" s="35">
        <f>C10/$G10</f>
        <v>0.8271604938271605</v>
      </c>
      <c r="I10" s="18">
        <f t="shared" ref="I10:L25" si="0">D10/$G10</f>
        <v>0.11784511784511785</v>
      </c>
      <c r="J10" s="19">
        <f t="shared" si="0"/>
        <v>3.9281705948372617E-2</v>
      </c>
      <c r="K10" s="19">
        <f t="shared" si="0"/>
        <v>1.5712682379349047E-2</v>
      </c>
      <c r="L10" s="38">
        <f>SUM(H10:K10)</f>
        <v>1</v>
      </c>
      <c r="M10" s="20">
        <v>533</v>
      </c>
      <c r="N10" s="21">
        <v>358</v>
      </c>
      <c r="O10" s="22">
        <f>N10/G10</f>
        <v>0.40179573512906847</v>
      </c>
      <c r="P10" s="8"/>
    </row>
    <row r="11" spans="1:16" x14ac:dyDescent="0.3">
      <c r="A11" s="51"/>
      <c r="B11" s="47" t="s">
        <v>5</v>
      </c>
      <c r="C11" s="12">
        <v>753</v>
      </c>
      <c r="D11" s="7">
        <v>110</v>
      </c>
      <c r="E11" s="7">
        <v>37</v>
      </c>
      <c r="F11" s="7">
        <v>15</v>
      </c>
      <c r="G11" s="42">
        <f t="shared" ref="G11:G16" si="1">SUM(C11:F11)</f>
        <v>915</v>
      </c>
      <c r="H11" s="36">
        <f t="shared" ref="H11:H16" si="2">C11/$G11</f>
        <v>0.82295081967213113</v>
      </c>
      <c r="I11" s="10">
        <f t="shared" si="0"/>
        <v>0.12021857923497267</v>
      </c>
      <c r="J11" s="11">
        <f t="shared" si="0"/>
        <v>4.0437158469945354E-2</v>
      </c>
      <c r="K11" s="11">
        <f t="shared" si="0"/>
        <v>1.6393442622950821E-2</v>
      </c>
      <c r="L11" s="39">
        <f t="shared" si="0"/>
        <v>1</v>
      </c>
      <c r="M11" s="12">
        <v>542</v>
      </c>
      <c r="N11" s="7">
        <v>373</v>
      </c>
      <c r="O11" s="13">
        <f t="shared" ref="O11:O37" si="3">N11/G11</f>
        <v>0.40765027322404374</v>
      </c>
      <c r="P11" s="8"/>
    </row>
    <row r="12" spans="1:16" x14ac:dyDescent="0.3">
      <c r="A12" s="51"/>
      <c r="B12" s="47" t="s">
        <v>6</v>
      </c>
      <c r="C12" s="12">
        <v>761</v>
      </c>
      <c r="D12" s="7">
        <v>115</v>
      </c>
      <c r="E12" s="7">
        <v>47</v>
      </c>
      <c r="F12" s="7">
        <v>16</v>
      </c>
      <c r="G12" s="42">
        <f t="shared" si="1"/>
        <v>939</v>
      </c>
      <c r="H12" s="36">
        <f t="shared" si="2"/>
        <v>0.81043663471778493</v>
      </c>
      <c r="I12" s="10">
        <f t="shared" si="0"/>
        <v>0.12247071352502663</v>
      </c>
      <c r="J12" s="11">
        <f t="shared" si="0"/>
        <v>5.0053248136315232E-2</v>
      </c>
      <c r="K12" s="11">
        <f t="shared" si="0"/>
        <v>1.7039403620873271E-2</v>
      </c>
      <c r="L12" s="39">
        <f t="shared" si="0"/>
        <v>1</v>
      </c>
      <c r="M12" s="12">
        <v>549</v>
      </c>
      <c r="N12" s="7">
        <v>390</v>
      </c>
      <c r="O12" s="13">
        <f t="shared" si="3"/>
        <v>0.41533546325878595</v>
      </c>
      <c r="P12" s="8"/>
    </row>
    <row r="13" spans="1:16" x14ac:dyDescent="0.3">
      <c r="A13" s="51"/>
      <c r="B13" s="47" t="s">
        <v>7</v>
      </c>
      <c r="C13" s="12">
        <v>778</v>
      </c>
      <c r="D13" s="7">
        <v>125</v>
      </c>
      <c r="E13" s="7">
        <v>50</v>
      </c>
      <c r="F13" s="7">
        <v>22</v>
      </c>
      <c r="G13" s="42">
        <f t="shared" si="1"/>
        <v>975</v>
      </c>
      <c r="H13" s="36">
        <f t="shared" si="2"/>
        <v>0.79794871794871791</v>
      </c>
      <c r="I13" s="10">
        <f t="shared" si="0"/>
        <v>0.12820512820512819</v>
      </c>
      <c r="J13" s="11">
        <f t="shared" si="0"/>
        <v>5.128205128205128E-2</v>
      </c>
      <c r="K13" s="11">
        <f t="shared" si="0"/>
        <v>2.2564102564102566E-2</v>
      </c>
      <c r="L13" s="39">
        <f t="shared" si="0"/>
        <v>1</v>
      </c>
      <c r="M13" s="12">
        <v>558</v>
      </c>
      <c r="N13" s="7">
        <v>417</v>
      </c>
      <c r="O13" s="13">
        <f t="shared" si="3"/>
        <v>0.4276923076923077</v>
      </c>
      <c r="P13" s="8"/>
    </row>
    <row r="14" spans="1:16" x14ac:dyDescent="0.3">
      <c r="A14" s="51"/>
      <c r="B14" s="47" t="s">
        <v>8</v>
      </c>
      <c r="C14" s="12">
        <v>786</v>
      </c>
      <c r="D14" s="7">
        <v>128</v>
      </c>
      <c r="E14" s="7">
        <v>54</v>
      </c>
      <c r="F14" s="7">
        <v>22</v>
      </c>
      <c r="G14" s="42">
        <f t="shared" si="1"/>
        <v>990</v>
      </c>
      <c r="H14" s="36">
        <f t="shared" si="2"/>
        <v>0.79393939393939394</v>
      </c>
      <c r="I14" s="10">
        <f t="shared" si="0"/>
        <v>0.12929292929292929</v>
      </c>
      <c r="J14" s="11">
        <f t="shared" si="0"/>
        <v>5.4545454545454543E-2</v>
      </c>
      <c r="K14" s="11">
        <f t="shared" si="0"/>
        <v>2.2222222222222223E-2</v>
      </c>
      <c r="L14" s="39">
        <f t="shared" si="0"/>
        <v>1</v>
      </c>
      <c r="M14" s="12">
        <v>558</v>
      </c>
      <c r="N14" s="7">
        <v>432</v>
      </c>
      <c r="O14" s="13">
        <f t="shared" si="3"/>
        <v>0.43636363636363634</v>
      </c>
      <c r="P14" s="8"/>
    </row>
    <row r="15" spans="1:16" x14ac:dyDescent="0.3">
      <c r="A15" s="51"/>
      <c r="B15" s="47">
        <v>2015</v>
      </c>
      <c r="C15" s="12">
        <v>815</v>
      </c>
      <c r="D15" s="7">
        <v>131</v>
      </c>
      <c r="E15" s="7">
        <v>61</v>
      </c>
      <c r="F15" s="7">
        <v>21</v>
      </c>
      <c r="G15" s="42">
        <f t="shared" si="1"/>
        <v>1028</v>
      </c>
      <c r="H15" s="36">
        <f t="shared" si="2"/>
        <v>0.79280155642023342</v>
      </c>
      <c r="I15" s="10">
        <f t="shared" si="0"/>
        <v>0.12743190661478598</v>
      </c>
      <c r="J15" s="11">
        <f t="shared" si="0"/>
        <v>5.9338521400778207E-2</v>
      </c>
      <c r="K15" s="11">
        <f t="shared" si="0"/>
        <v>2.0428015564202335E-2</v>
      </c>
      <c r="L15" s="39">
        <f t="shared" si="0"/>
        <v>1</v>
      </c>
      <c r="M15" s="12">
        <v>570</v>
      </c>
      <c r="N15" s="7">
        <v>458</v>
      </c>
      <c r="O15" s="13">
        <f t="shared" si="3"/>
        <v>0.4455252918287938</v>
      </c>
      <c r="P15" s="8"/>
    </row>
    <row r="16" spans="1:16" ht="15" thickBot="1" x14ac:dyDescent="0.35">
      <c r="A16" s="52"/>
      <c r="B16" s="48">
        <v>2016</v>
      </c>
      <c r="C16" s="15">
        <v>824</v>
      </c>
      <c r="D16" s="16">
        <v>135</v>
      </c>
      <c r="E16" s="16">
        <v>76</v>
      </c>
      <c r="F16" s="16">
        <v>25</v>
      </c>
      <c r="G16" s="43">
        <f t="shared" si="1"/>
        <v>1060</v>
      </c>
      <c r="H16" s="37">
        <f t="shared" si="2"/>
        <v>0.77735849056603779</v>
      </c>
      <c r="I16" s="23">
        <f t="shared" si="0"/>
        <v>0.12735849056603774</v>
      </c>
      <c r="J16" s="24">
        <f t="shared" si="0"/>
        <v>7.1698113207547168E-2</v>
      </c>
      <c r="K16" s="24">
        <f t="shared" si="0"/>
        <v>2.358490566037736E-2</v>
      </c>
      <c r="L16" s="40">
        <f t="shared" si="0"/>
        <v>1</v>
      </c>
      <c r="M16" s="15">
        <v>574</v>
      </c>
      <c r="N16" s="16">
        <v>486</v>
      </c>
      <c r="O16" s="17">
        <f t="shared" si="3"/>
        <v>0.45849056603773586</v>
      </c>
      <c r="P16" s="8"/>
    </row>
    <row r="17" spans="1:16" x14ac:dyDescent="0.3">
      <c r="A17" s="50" t="s">
        <v>21</v>
      </c>
      <c r="B17" s="46" t="s">
        <v>5</v>
      </c>
      <c r="C17" s="20">
        <v>934</v>
      </c>
      <c r="D17" s="21">
        <v>621</v>
      </c>
      <c r="E17" s="21">
        <v>58</v>
      </c>
      <c r="F17" s="21">
        <v>11</v>
      </c>
      <c r="G17" s="41">
        <f>SUM(C17:F17)</f>
        <v>1624</v>
      </c>
      <c r="H17" s="35">
        <f>C17/$G17</f>
        <v>0.57512315270935965</v>
      </c>
      <c r="I17" s="18">
        <f t="shared" si="0"/>
        <v>0.38238916256157635</v>
      </c>
      <c r="J17" s="19">
        <f t="shared" si="0"/>
        <v>3.5714285714285712E-2</v>
      </c>
      <c r="K17" s="19">
        <f t="shared" si="0"/>
        <v>6.7733990147783255E-3</v>
      </c>
      <c r="L17" s="38">
        <f>SUM(H17:K17)</f>
        <v>1</v>
      </c>
      <c r="M17" s="20">
        <v>635</v>
      </c>
      <c r="N17" s="21">
        <v>989</v>
      </c>
      <c r="O17" s="22">
        <f t="shared" si="3"/>
        <v>0.60899014778325122</v>
      </c>
      <c r="P17" s="8"/>
    </row>
    <row r="18" spans="1:16" x14ac:dyDescent="0.3">
      <c r="A18" s="51"/>
      <c r="B18" s="47" t="s">
        <v>6</v>
      </c>
      <c r="C18" s="12">
        <v>969</v>
      </c>
      <c r="D18" s="7">
        <v>668</v>
      </c>
      <c r="E18" s="7">
        <v>66</v>
      </c>
      <c r="F18" s="7">
        <v>13</v>
      </c>
      <c r="G18" s="42">
        <f t="shared" ref="G18:G23" si="4">SUM(C18:F18)</f>
        <v>1716</v>
      </c>
      <c r="H18" s="36">
        <f t="shared" ref="H18:H23" si="5">C18/$G18</f>
        <v>0.56468531468531469</v>
      </c>
      <c r="I18" s="10">
        <f t="shared" si="0"/>
        <v>0.38927738927738925</v>
      </c>
      <c r="J18" s="11">
        <f t="shared" si="0"/>
        <v>3.8461538461538464E-2</v>
      </c>
      <c r="K18" s="11">
        <f t="shared" si="0"/>
        <v>7.575757575757576E-3</v>
      </c>
      <c r="L18" s="39">
        <f t="shared" si="0"/>
        <v>1</v>
      </c>
      <c r="M18" s="12">
        <v>658</v>
      </c>
      <c r="N18" s="7">
        <v>1058</v>
      </c>
      <c r="O18" s="13">
        <f t="shared" si="3"/>
        <v>0.6165501165501166</v>
      </c>
      <c r="P18" s="8"/>
    </row>
    <row r="19" spans="1:16" x14ac:dyDescent="0.3">
      <c r="A19" s="51"/>
      <c r="B19" s="47" t="s">
        <v>7</v>
      </c>
      <c r="C19" s="12">
        <v>983</v>
      </c>
      <c r="D19" s="7">
        <v>715</v>
      </c>
      <c r="E19" s="7">
        <v>71</v>
      </c>
      <c r="F19" s="7">
        <v>13</v>
      </c>
      <c r="G19" s="42">
        <f t="shared" si="4"/>
        <v>1782</v>
      </c>
      <c r="H19" s="36">
        <f t="shared" si="5"/>
        <v>0.55162738496071828</v>
      </c>
      <c r="I19" s="10">
        <f t="shared" si="0"/>
        <v>0.40123456790123457</v>
      </c>
      <c r="J19" s="11">
        <f t="shared" si="0"/>
        <v>3.9842873176206509E-2</v>
      </c>
      <c r="K19" s="11">
        <f t="shared" si="0"/>
        <v>7.2951739618406283E-3</v>
      </c>
      <c r="L19" s="39">
        <f t="shared" si="0"/>
        <v>1</v>
      </c>
      <c r="M19" s="12">
        <v>675</v>
      </c>
      <c r="N19" s="7">
        <v>1107</v>
      </c>
      <c r="O19" s="13">
        <f t="shared" si="3"/>
        <v>0.62121212121212122</v>
      </c>
      <c r="P19" s="8"/>
    </row>
    <row r="20" spans="1:16" x14ac:dyDescent="0.3">
      <c r="A20" s="51"/>
      <c r="B20" s="47" t="s">
        <v>8</v>
      </c>
      <c r="C20" s="12">
        <v>978</v>
      </c>
      <c r="D20" s="7">
        <v>781</v>
      </c>
      <c r="E20" s="7">
        <v>95</v>
      </c>
      <c r="F20" s="7">
        <v>15</v>
      </c>
      <c r="G20" s="42">
        <f t="shared" si="4"/>
        <v>1869</v>
      </c>
      <c r="H20" s="36">
        <f t="shared" si="5"/>
        <v>0.5232744783306581</v>
      </c>
      <c r="I20" s="10">
        <f t="shared" si="0"/>
        <v>0.41787051899411448</v>
      </c>
      <c r="J20" s="11">
        <f t="shared" si="0"/>
        <v>5.0829320492241842E-2</v>
      </c>
      <c r="K20" s="11">
        <f t="shared" si="0"/>
        <v>8.0256821829855531E-3</v>
      </c>
      <c r="L20" s="39">
        <f t="shared" si="0"/>
        <v>1</v>
      </c>
      <c r="M20" s="12">
        <v>690</v>
      </c>
      <c r="N20" s="7">
        <v>1179</v>
      </c>
      <c r="O20" s="13">
        <f t="shared" si="3"/>
        <v>0.6308186195826645</v>
      </c>
      <c r="P20" s="8"/>
    </row>
    <row r="21" spans="1:16" x14ac:dyDescent="0.3">
      <c r="A21" s="51"/>
      <c r="B21" s="47">
        <v>2015</v>
      </c>
      <c r="C21" s="12">
        <v>974</v>
      </c>
      <c r="D21" s="7">
        <v>800</v>
      </c>
      <c r="E21" s="7">
        <v>91</v>
      </c>
      <c r="F21" s="7">
        <v>19</v>
      </c>
      <c r="G21" s="42">
        <f t="shared" si="4"/>
        <v>1884</v>
      </c>
      <c r="H21" s="36">
        <f t="shared" si="5"/>
        <v>0.51698513800424628</v>
      </c>
      <c r="I21" s="10">
        <f t="shared" si="0"/>
        <v>0.42462845010615713</v>
      </c>
      <c r="J21" s="11">
        <f t="shared" si="0"/>
        <v>4.8301486199575375E-2</v>
      </c>
      <c r="K21" s="11">
        <f t="shared" si="0"/>
        <v>1.0084925690021231E-2</v>
      </c>
      <c r="L21" s="39">
        <f t="shared" si="0"/>
        <v>1</v>
      </c>
      <c r="M21" s="12">
        <v>677</v>
      </c>
      <c r="N21" s="7">
        <v>1207</v>
      </c>
      <c r="O21" s="13">
        <f t="shared" si="3"/>
        <v>0.64065817409766457</v>
      </c>
      <c r="P21" s="8"/>
    </row>
    <row r="22" spans="1:16" x14ac:dyDescent="0.3">
      <c r="A22" s="51"/>
      <c r="B22" s="47">
        <v>2015</v>
      </c>
      <c r="C22" s="14">
        <v>987</v>
      </c>
      <c r="D22" s="9">
        <v>854</v>
      </c>
      <c r="E22" s="9">
        <v>89</v>
      </c>
      <c r="F22" s="9">
        <v>18</v>
      </c>
      <c r="G22" s="42">
        <f t="shared" si="4"/>
        <v>1948</v>
      </c>
      <c r="H22" s="36">
        <f t="shared" si="5"/>
        <v>0.50667351129363447</v>
      </c>
      <c r="I22" s="10">
        <f t="shared" si="0"/>
        <v>0.4383983572895277</v>
      </c>
      <c r="J22" s="11">
        <f t="shared" si="0"/>
        <v>4.5687885010266938E-2</v>
      </c>
      <c r="K22" s="11">
        <f t="shared" si="0"/>
        <v>9.2402464065708418E-3</v>
      </c>
      <c r="L22" s="39">
        <f t="shared" si="0"/>
        <v>1</v>
      </c>
      <c r="M22" s="14">
        <v>706</v>
      </c>
      <c r="N22" s="9">
        <v>1242</v>
      </c>
      <c r="O22" s="13">
        <f t="shared" si="3"/>
        <v>0.63757700205338808</v>
      </c>
      <c r="P22" s="8"/>
    </row>
    <row r="23" spans="1:16" ht="15" thickBot="1" x14ac:dyDescent="0.35">
      <c r="A23" s="52"/>
      <c r="B23" s="48">
        <f t="shared" ref="B23" si="6">B16</f>
        <v>2016</v>
      </c>
      <c r="C23" s="15">
        <v>1007</v>
      </c>
      <c r="D23" s="16">
        <v>904</v>
      </c>
      <c r="E23" s="16">
        <v>129</v>
      </c>
      <c r="F23" s="16">
        <v>26</v>
      </c>
      <c r="G23" s="43">
        <f t="shared" si="4"/>
        <v>2066</v>
      </c>
      <c r="H23" s="37">
        <f t="shared" si="5"/>
        <v>0.48741529525653438</v>
      </c>
      <c r="I23" s="23">
        <f t="shared" si="0"/>
        <v>0.43756050338818975</v>
      </c>
      <c r="J23" s="24">
        <f t="shared" si="0"/>
        <v>6.2439496611810259E-2</v>
      </c>
      <c r="K23" s="24">
        <f t="shared" si="0"/>
        <v>1.2584704743465635E-2</v>
      </c>
      <c r="L23" s="40">
        <f t="shared" si="0"/>
        <v>1</v>
      </c>
      <c r="M23" s="15">
        <v>744</v>
      </c>
      <c r="N23" s="16">
        <v>1322</v>
      </c>
      <c r="O23" s="17">
        <f t="shared" si="3"/>
        <v>0.6398838334946757</v>
      </c>
      <c r="P23" s="8"/>
    </row>
    <row r="24" spans="1:16" x14ac:dyDescent="0.3">
      <c r="A24" s="50" t="s">
        <v>22</v>
      </c>
      <c r="B24" s="46" t="s">
        <v>5</v>
      </c>
      <c r="C24" s="20">
        <v>0</v>
      </c>
      <c r="D24" s="21">
        <v>212</v>
      </c>
      <c r="E24" s="21">
        <v>28</v>
      </c>
      <c r="F24" s="21">
        <v>0</v>
      </c>
      <c r="G24" s="41">
        <f>SUM(C24:F24)</f>
        <v>240</v>
      </c>
      <c r="H24" s="35">
        <f>C24/$G24</f>
        <v>0</v>
      </c>
      <c r="I24" s="18">
        <f t="shared" si="0"/>
        <v>0.8833333333333333</v>
      </c>
      <c r="J24" s="19">
        <f t="shared" si="0"/>
        <v>0.11666666666666667</v>
      </c>
      <c r="K24" s="19">
        <f t="shared" si="0"/>
        <v>0</v>
      </c>
      <c r="L24" s="38">
        <f>SUM(H24:K24)</f>
        <v>1</v>
      </c>
      <c r="M24" s="20">
        <v>141</v>
      </c>
      <c r="N24" s="21">
        <v>99</v>
      </c>
      <c r="O24" s="22">
        <f t="shared" si="3"/>
        <v>0.41249999999999998</v>
      </c>
      <c r="P24" s="8"/>
    </row>
    <row r="25" spans="1:16" x14ac:dyDescent="0.3">
      <c r="A25" s="51"/>
      <c r="B25" s="47" t="s">
        <v>6</v>
      </c>
      <c r="C25" s="12">
        <v>0</v>
      </c>
      <c r="D25" s="7">
        <v>207</v>
      </c>
      <c r="E25" s="7">
        <v>30</v>
      </c>
      <c r="F25" s="7">
        <v>0</v>
      </c>
      <c r="G25" s="42">
        <f t="shared" ref="G25:G30" si="7">SUM(C25:F25)</f>
        <v>237</v>
      </c>
      <c r="H25" s="36">
        <f t="shared" ref="H25:L37" si="8">C25/$G25</f>
        <v>0</v>
      </c>
      <c r="I25" s="10">
        <f t="shared" si="0"/>
        <v>0.87341772151898733</v>
      </c>
      <c r="J25" s="11">
        <f t="shared" si="0"/>
        <v>0.12658227848101267</v>
      </c>
      <c r="K25" s="11">
        <f t="shared" si="0"/>
        <v>0</v>
      </c>
      <c r="L25" s="39">
        <f t="shared" si="0"/>
        <v>1</v>
      </c>
      <c r="M25" s="12">
        <v>134</v>
      </c>
      <c r="N25" s="7">
        <v>103</v>
      </c>
      <c r="O25" s="13">
        <f t="shared" si="3"/>
        <v>0.43459915611814348</v>
      </c>
      <c r="P25" s="8"/>
    </row>
    <row r="26" spans="1:16" x14ac:dyDescent="0.3">
      <c r="A26" s="51"/>
      <c r="B26" s="47" t="s">
        <v>7</v>
      </c>
      <c r="C26" s="12">
        <v>2</v>
      </c>
      <c r="D26" s="7">
        <v>201</v>
      </c>
      <c r="E26" s="7">
        <v>34</v>
      </c>
      <c r="F26" s="7">
        <v>0</v>
      </c>
      <c r="G26" s="42">
        <f t="shared" si="7"/>
        <v>237</v>
      </c>
      <c r="H26" s="36">
        <f t="shared" si="8"/>
        <v>8.4388185654008432E-3</v>
      </c>
      <c r="I26" s="10">
        <f t="shared" si="8"/>
        <v>0.84810126582278478</v>
      </c>
      <c r="J26" s="11">
        <f t="shared" si="8"/>
        <v>0.14345991561181434</v>
      </c>
      <c r="K26" s="11">
        <f t="shared" si="8"/>
        <v>0</v>
      </c>
      <c r="L26" s="39">
        <f t="shared" si="8"/>
        <v>1</v>
      </c>
      <c r="M26" s="12">
        <v>139</v>
      </c>
      <c r="N26" s="7">
        <v>98</v>
      </c>
      <c r="O26" s="13">
        <f t="shared" si="3"/>
        <v>0.41350210970464135</v>
      </c>
      <c r="P26" s="8"/>
    </row>
    <row r="27" spans="1:16" x14ac:dyDescent="0.3">
      <c r="A27" s="51"/>
      <c r="B27" s="47" t="s">
        <v>8</v>
      </c>
      <c r="C27" s="12">
        <v>2</v>
      </c>
      <c r="D27" s="7">
        <v>205</v>
      </c>
      <c r="E27" s="7">
        <v>34</v>
      </c>
      <c r="F27" s="7">
        <v>0</v>
      </c>
      <c r="G27" s="42">
        <f t="shared" si="7"/>
        <v>241</v>
      </c>
      <c r="H27" s="36">
        <f t="shared" si="8"/>
        <v>8.2987551867219917E-3</v>
      </c>
      <c r="I27" s="10">
        <f t="shared" si="8"/>
        <v>0.85062240663900412</v>
      </c>
      <c r="J27" s="11">
        <f t="shared" si="8"/>
        <v>0.14107883817427386</v>
      </c>
      <c r="K27" s="11">
        <f t="shared" si="8"/>
        <v>0</v>
      </c>
      <c r="L27" s="39">
        <f t="shared" si="8"/>
        <v>1</v>
      </c>
      <c r="M27" s="12">
        <v>143</v>
      </c>
      <c r="N27" s="7">
        <v>98</v>
      </c>
      <c r="O27" s="13">
        <f t="shared" si="3"/>
        <v>0.40663900414937759</v>
      </c>
      <c r="P27" s="8"/>
    </row>
    <row r="28" spans="1:16" x14ac:dyDescent="0.3">
      <c r="A28" s="51"/>
      <c r="B28" s="47">
        <v>2015</v>
      </c>
      <c r="C28" s="12">
        <v>1</v>
      </c>
      <c r="D28" s="7">
        <v>197</v>
      </c>
      <c r="E28" s="7">
        <v>31</v>
      </c>
      <c r="F28" s="7">
        <v>0</v>
      </c>
      <c r="G28" s="42">
        <f t="shared" si="7"/>
        <v>229</v>
      </c>
      <c r="H28" s="36">
        <f t="shared" si="8"/>
        <v>4.3668122270742356E-3</v>
      </c>
      <c r="I28" s="10">
        <f t="shared" si="8"/>
        <v>0.86026200873362446</v>
      </c>
      <c r="J28" s="11">
        <f t="shared" si="8"/>
        <v>0.13537117903930132</v>
      </c>
      <c r="K28" s="11">
        <f t="shared" si="8"/>
        <v>0</v>
      </c>
      <c r="L28" s="39">
        <f t="shared" si="8"/>
        <v>1</v>
      </c>
      <c r="M28" s="12">
        <v>132</v>
      </c>
      <c r="N28" s="7">
        <v>97</v>
      </c>
      <c r="O28" s="13">
        <f t="shared" si="3"/>
        <v>0.42358078602620086</v>
      </c>
      <c r="P28" s="8"/>
    </row>
    <row r="29" spans="1:16" x14ac:dyDescent="0.3">
      <c r="A29" s="51"/>
      <c r="B29" s="47">
        <v>2015</v>
      </c>
      <c r="C29" s="14">
        <v>2</v>
      </c>
      <c r="D29" s="9">
        <v>203</v>
      </c>
      <c r="E29" s="9">
        <v>30</v>
      </c>
      <c r="F29" s="7">
        <v>0</v>
      </c>
      <c r="G29" s="42">
        <f t="shared" si="7"/>
        <v>235</v>
      </c>
      <c r="H29" s="36">
        <f t="shared" si="8"/>
        <v>8.5106382978723406E-3</v>
      </c>
      <c r="I29" s="10">
        <f t="shared" si="8"/>
        <v>0.86382978723404258</v>
      </c>
      <c r="J29" s="11">
        <f t="shared" si="8"/>
        <v>0.1276595744680851</v>
      </c>
      <c r="K29" s="11">
        <f t="shared" si="8"/>
        <v>0</v>
      </c>
      <c r="L29" s="39">
        <f t="shared" si="8"/>
        <v>1</v>
      </c>
      <c r="M29" s="14">
        <v>136</v>
      </c>
      <c r="N29" s="9">
        <v>99</v>
      </c>
      <c r="O29" s="13">
        <f t="shared" si="3"/>
        <v>0.42127659574468085</v>
      </c>
      <c r="P29" s="8"/>
    </row>
    <row r="30" spans="1:16" ht="15" thickBot="1" x14ac:dyDescent="0.35">
      <c r="A30" s="52"/>
      <c r="B30" s="48">
        <f t="shared" ref="B30" si="9">B16</f>
        <v>2016</v>
      </c>
      <c r="C30" s="15">
        <v>4</v>
      </c>
      <c r="D30" s="16">
        <v>206</v>
      </c>
      <c r="E30" s="16">
        <v>34</v>
      </c>
      <c r="F30" s="16">
        <v>0</v>
      </c>
      <c r="G30" s="43">
        <f t="shared" si="7"/>
        <v>244</v>
      </c>
      <c r="H30" s="37">
        <f t="shared" si="8"/>
        <v>1.6393442622950821E-2</v>
      </c>
      <c r="I30" s="23">
        <f t="shared" si="8"/>
        <v>0.84426229508196726</v>
      </c>
      <c r="J30" s="24">
        <f t="shared" si="8"/>
        <v>0.13934426229508196</v>
      </c>
      <c r="K30" s="24">
        <f t="shared" si="8"/>
        <v>0</v>
      </c>
      <c r="L30" s="40">
        <f t="shared" si="8"/>
        <v>1</v>
      </c>
      <c r="M30" s="15">
        <v>147</v>
      </c>
      <c r="N30" s="16">
        <v>97</v>
      </c>
      <c r="O30" s="17">
        <f t="shared" si="3"/>
        <v>0.39754098360655737</v>
      </c>
      <c r="P30" s="8"/>
    </row>
    <row r="31" spans="1:16" x14ac:dyDescent="0.3">
      <c r="A31" s="50" t="s">
        <v>32</v>
      </c>
      <c r="B31" s="46" t="str">
        <f>B10</f>
        <v>2010</v>
      </c>
      <c r="C31" s="20">
        <f>C10+C17+C24</f>
        <v>1671</v>
      </c>
      <c r="D31" s="21">
        <f t="shared" ref="D31:F31" si="10">D10+D17+D24</f>
        <v>938</v>
      </c>
      <c r="E31" s="21">
        <f t="shared" si="10"/>
        <v>121</v>
      </c>
      <c r="F31" s="21">
        <f t="shared" si="10"/>
        <v>25</v>
      </c>
      <c r="G31" s="41">
        <f>SUM(C31:F31)</f>
        <v>2755</v>
      </c>
      <c r="H31" s="35">
        <f>C31/$G31</f>
        <v>0.60653357531760432</v>
      </c>
      <c r="I31" s="18">
        <f t="shared" si="8"/>
        <v>0.34047186932849366</v>
      </c>
      <c r="J31" s="19">
        <f t="shared" si="8"/>
        <v>4.3920145190562615E-2</v>
      </c>
      <c r="K31" s="19">
        <f t="shared" si="8"/>
        <v>9.0744101633393835E-3</v>
      </c>
      <c r="L31" s="38">
        <f>SUM(H31:K31)</f>
        <v>1</v>
      </c>
      <c r="M31" s="20">
        <f>M24+M17+M10</f>
        <v>1309</v>
      </c>
      <c r="N31" s="21">
        <f>N24+N17+N10</f>
        <v>1446</v>
      </c>
      <c r="O31" s="22">
        <f t="shared" si="3"/>
        <v>0.52486388384754989</v>
      </c>
      <c r="P31" s="8"/>
    </row>
    <row r="32" spans="1:16" x14ac:dyDescent="0.3">
      <c r="A32" s="53"/>
      <c r="B32" s="47" t="str">
        <f t="shared" ref="B32:B37" si="11">B11</f>
        <v>2011</v>
      </c>
      <c r="C32" s="12">
        <f t="shared" ref="C32:F37" si="12">C11+C18+C25</f>
        <v>1722</v>
      </c>
      <c r="D32" s="7">
        <f t="shared" si="12"/>
        <v>985</v>
      </c>
      <c r="E32" s="7">
        <f t="shared" si="12"/>
        <v>133</v>
      </c>
      <c r="F32" s="7">
        <f t="shared" si="12"/>
        <v>28</v>
      </c>
      <c r="G32" s="42">
        <f t="shared" ref="G32:G37" si="13">SUM(C32:F32)</f>
        <v>2868</v>
      </c>
      <c r="H32" s="36">
        <f t="shared" ref="H32:H37" si="14">C32/$G32</f>
        <v>0.60041841004184104</v>
      </c>
      <c r="I32" s="10">
        <f t="shared" si="8"/>
        <v>0.34344490934449096</v>
      </c>
      <c r="J32" s="11">
        <f t="shared" si="8"/>
        <v>4.6373779637377967E-2</v>
      </c>
      <c r="K32" s="11">
        <f t="shared" si="8"/>
        <v>9.7629009762900971E-3</v>
      </c>
      <c r="L32" s="39">
        <f t="shared" si="8"/>
        <v>1</v>
      </c>
      <c r="M32" s="12">
        <f t="shared" ref="M32:N37" si="15">M25+M18+M11</f>
        <v>1334</v>
      </c>
      <c r="N32" s="7">
        <f t="shared" si="15"/>
        <v>1534</v>
      </c>
      <c r="O32" s="13">
        <f t="shared" si="3"/>
        <v>0.53486750348675038</v>
      </c>
      <c r="P32" s="8"/>
    </row>
    <row r="33" spans="1:16" x14ac:dyDescent="0.3">
      <c r="A33" s="53"/>
      <c r="B33" s="47" t="str">
        <f t="shared" si="11"/>
        <v>2012</v>
      </c>
      <c r="C33" s="12">
        <f t="shared" si="12"/>
        <v>1746</v>
      </c>
      <c r="D33" s="7">
        <f t="shared" si="12"/>
        <v>1031</v>
      </c>
      <c r="E33" s="7">
        <f t="shared" si="12"/>
        <v>152</v>
      </c>
      <c r="F33" s="7">
        <f t="shared" si="12"/>
        <v>29</v>
      </c>
      <c r="G33" s="42">
        <f t="shared" si="13"/>
        <v>2958</v>
      </c>
      <c r="H33" s="36">
        <f t="shared" si="14"/>
        <v>0.59026369168356996</v>
      </c>
      <c r="I33" s="10">
        <f t="shared" si="8"/>
        <v>0.34854631507775524</v>
      </c>
      <c r="J33" s="11">
        <f t="shared" si="8"/>
        <v>5.1386071670047329E-2</v>
      </c>
      <c r="K33" s="11">
        <f t="shared" si="8"/>
        <v>9.8039215686274508E-3</v>
      </c>
      <c r="L33" s="39">
        <f t="shared" si="8"/>
        <v>1</v>
      </c>
      <c r="M33" s="12">
        <f t="shared" si="15"/>
        <v>1363</v>
      </c>
      <c r="N33" s="7">
        <f t="shared" si="15"/>
        <v>1595</v>
      </c>
      <c r="O33" s="13">
        <f t="shared" si="3"/>
        <v>0.53921568627450978</v>
      </c>
      <c r="P33" s="8"/>
    </row>
    <row r="34" spans="1:16" x14ac:dyDescent="0.3">
      <c r="A34" s="53"/>
      <c r="B34" s="47" t="str">
        <f t="shared" si="11"/>
        <v>2013</v>
      </c>
      <c r="C34" s="12">
        <f t="shared" si="12"/>
        <v>1758</v>
      </c>
      <c r="D34" s="7">
        <f t="shared" si="12"/>
        <v>1111</v>
      </c>
      <c r="E34" s="7">
        <f t="shared" si="12"/>
        <v>179</v>
      </c>
      <c r="F34" s="7">
        <f t="shared" si="12"/>
        <v>37</v>
      </c>
      <c r="G34" s="42">
        <f t="shared" si="13"/>
        <v>3085</v>
      </c>
      <c r="H34" s="36">
        <f t="shared" si="14"/>
        <v>0.56985413290113451</v>
      </c>
      <c r="I34" s="10">
        <f t="shared" si="8"/>
        <v>0.36012965964343596</v>
      </c>
      <c r="J34" s="11">
        <f t="shared" si="8"/>
        <v>5.8022690437601297E-2</v>
      </c>
      <c r="K34" s="11">
        <f t="shared" si="8"/>
        <v>1.1993517017828201E-2</v>
      </c>
      <c r="L34" s="39">
        <f t="shared" si="8"/>
        <v>1</v>
      </c>
      <c r="M34" s="12">
        <f t="shared" si="15"/>
        <v>1391</v>
      </c>
      <c r="N34" s="7">
        <f t="shared" si="15"/>
        <v>1694</v>
      </c>
      <c r="O34" s="13">
        <f t="shared" si="3"/>
        <v>0.54910858995137768</v>
      </c>
      <c r="P34" s="8"/>
    </row>
    <row r="35" spans="1:16" x14ac:dyDescent="0.3">
      <c r="A35" s="53"/>
      <c r="B35" s="47" t="str">
        <f t="shared" si="11"/>
        <v>2014</v>
      </c>
      <c r="C35" s="12">
        <f t="shared" si="12"/>
        <v>1761</v>
      </c>
      <c r="D35" s="7">
        <f t="shared" si="12"/>
        <v>1125</v>
      </c>
      <c r="E35" s="7">
        <f t="shared" si="12"/>
        <v>176</v>
      </c>
      <c r="F35" s="7">
        <f t="shared" si="12"/>
        <v>41</v>
      </c>
      <c r="G35" s="42">
        <f t="shared" si="13"/>
        <v>3103</v>
      </c>
      <c r="H35" s="36">
        <f t="shared" si="14"/>
        <v>0.56751530776667736</v>
      </c>
      <c r="I35" s="10">
        <f t="shared" si="8"/>
        <v>0.36255236867547536</v>
      </c>
      <c r="J35" s="11">
        <f t="shared" si="8"/>
        <v>5.6719303899452143E-2</v>
      </c>
      <c r="K35" s="11">
        <f t="shared" si="8"/>
        <v>1.3213019658395102E-2</v>
      </c>
      <c r="L35" s="39">
        <f t="shared" si="8"/>
        <v>1</v>
      </c>
      <c r="M35" s="12">
        <f t="shared" si="15"/>
        <v>1367</v>
      </c>
      <c r="N35" s="7">
        <f t="shared" si="15"/>
        <v>1736</v>
      </c>
      <c r="O35" s="13">
        <f t="shared" si="3"/>
        <v>0.55945858846277796</v>
      </c>
      <c r="P35" s="8"/>
    </row>
    <row r="36" spans="1:16" x14ac:dyDescent="0.3">
      <c r="A36" s="53"/>
      <c r="B36" s="47">
        <f t="shared" si="11"/>
        <v>2015</v>
      </c>
      <c r="C36" s="12">
        <f t="shared" si="12"/>
        <v>1804</v>
      </c>
      <c r="D36" s="7">
        <f t="shared" si="12"/>
        <v>1188</v>
      </c>
      <c r="E36" s="7">
        <f t="shared" si="12"/>
        <v>180</v>
      </c>
      <c r="F36" s="7">
        <f t="shared" si="12"/>
        <v>39</v>
      </c>
      <c r="G36" s="42">
        <f t="shared" si="13"/>
        <v>3211</v>
      </c>
      <c r="H36" s="36">
        <f t="shared" si="14"/>
        <v>0.56181874805356591</v>
      </c>
      <c r="I36" s="10">
        <f t="shared" si="8"/>
        <v>0.36997819993771408</v>
      </c>
      <c r="J36" s="11">
        <f t="shared" si="8"/>
        <v>5.6057303020865777E-2</v>
      </c>
      <c r="K36" s="11">
        <f t="shared" si="8"/>
        <v>1.2145748987854251E-2</v>
      </c>
      <c r="L36" s="39">
        <f t="shared" si="8"/>
        <v>1</v>
      </c>
      <c r="M36" s="14">
        <f t="shared" si="15"/>
        <v>1412</v>
      </c>
      <c r="N36" s="9">
        <f t="shared" si="15"/>
        <v>1799</v>
      </c>
      <c r="O36" s="13">
        <f t="shared" si="3"/>
        <v>0.5602616007474307</v>
      </c>
      <c r="P36" s="8"/>
    </row>
    <row r="37" spans="1:16" ht="15" thickBot="1" x14ac:dyDescent="0.35">
      <c r="A37" s="54"/>
      <c r="B37" s="48">
        <f t="shared" si="11"/>
        <v>2016</v>
      </c>
      <c r="C37" s="44">
        <f t="shared" si="12"/>
        <v>1835</v>
      </c>
      <c r="D37" s="45">
        <f t="shared" si="12"/>
        <v>1245</v>
      </c>
      <c r="E37" s="45">
        <f t="shared" si="12"/>
        <v>239</v>
      </c>
      <c r="F37" s="45">
        <f t="shared" si="12"/>
        <v>51</v>
      </c>
      <c r="G37" s="43">
        <f t="shared" si="13"/>
        <v>3370</v>
      </c>
      <c r="H37" s="37">
        <f t="shared" si="14"/>
        <v>0.54451038575667654</v>
      </c>
      <c r="I37" s="23">
        <f t="shared" si="8"/>
        <v>0.36943620178041542</v>
      </c>
      <c r="J37" s="24">
        <f t="shared" si="8"/>
        <v>7.0919881305637977E-2</v>
      </c>
      <c r="K37" s="24">
        <f t="shared" si="8"/>
        <v>1.5133531157270029E-2</v>
      </c>
      <c r="L37" s="40">
        <f t="shared" si="8"/>
        <v>1</v>
      </c>
      <c r="M37" s="15">
        <f t="shared" si="15"/>
        <v>1465</v>
      </c>
      <c r="N37" s="16">
        <f t="shared" si="15"/>
        <v>1905</v>
      </c>
      <c r="O37" s="17">
        <f t="shared" si="3"/>
        <v>0.56528189910979232</v>
      </c>
      <c r="P37" s="8"/>
    </row>
    <row r="39" spans="1:16" x14ac:dyDescent="0.3">
      <c r="A39" s="64" t="s">
        <v>35</v>
      </c>
    </row>
  </sheetData>
  <mergeCells count="12">
    <mergeCell ref="B6:B9"/>
    <mergeCell ref="C6:G6"/>
    <mergeCell ref="H6:L6"/>
    <mergeCell ref="M6:O6"/>
    <mergeCell ref="C7:G7"/>
    <mergeCell ref="H7:L7"/>
    <mergeCell ref="M7:O7"/>
    <mergeCell ref="A10:A16"/>
    <mergeCell ref="A17:A23"/>
    <mergeCell ref="A24:A30"/>
    <mergeCell ref="A31:A37"/>
    <mergeCell ref="A6:A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A6E4D3-627E-4822-9203-39CF1E04B54F}"/>
</file>

<file path=customXml/itemProps2.xml><?xml version="1.0" encoding="utf-8"?>
<ds:datastoreItem xmlns:ds="http://schemas.openxmlformats.org/officeDocument/2006/customXml" ds:itemID="{B856575F-661B-4AF6-BBE5-3EBC6D057D7C}"/>
</file>

<file path=customXml/itemProps3.xml><?xml version="1.0" encoding="utf-8"?>
<ds:datastoreItem xmlns:ds="http://schemas.openxmlformats.org/officeDocument/2006/customXml" ds:itemID="{86B2EB5A-9CDA-4031-A5AA-33C2ABFCA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Personeel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2015-02-23T12:52:08Z</cp:lastPrinted>
  <dcterms:created xsi:type="dcterms:W3CDTF">2015-02-23T10:23:55Z</dcterms:created>
  <dcterms:modified xsi:type="dcterms:W3CDTF">2016-11-30T08:22:38Z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