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root\Korporatief\university\Statistieke\speadsheets\2012\"/>
    </mc:Choice>
  </mc:AlternateContent>
  <bookViews>
    <workbookView xWindow="0" yWindow="0" windowWidth="21600" windowHeight="9735"/>
  </bookViews>
  <sheets>
    <sheet name="Tabel 9" sheetId="2" r:id="rId1"/>
  </sheets>
  <calcPr calcId="152511"/>
</workbook>
</file>

<file path=xl/calcChain.xml><?xml version="1.0" encoding="utf-8"?>
<calcChain xmlns="http://schemas.openxmlformats.org/spreadsheetml/2006/main">
  <c r="F25" i="2" l="1"/>
  <c r="F45" i="2" l="1"/>
  <c r="F43" i="2"/>
  <c r="F41" i="2"/>
  <c r="F39" i="2"/>
  <c r="F37" i="2"/>
  <c r="D45" i="2"/>
  <c r="E45" i="2"/>
  <c r="G45" i="2"/>
  <c r="I45" i="2"/>
  <c r="J45" i="2"/>
  <c r="J43" i="2"/>
  <c r="I43" i="2"/>
  <c r="G43" i="2"/>
  <c r="E43" i="2"/>
  <c r="D43" i="2"/>
  <c r="H33" i="2"/>
  <c r="J34" i="2" s="1"/>
  <c r="H13" i="2"/>
  <c r="E14" i="2" s="1"/>
  <c r="H23" i="2"/>
  <c r="E24" i="2" s="1"/>
  <c r="J24" i="2" l="1"/>
  <c r="F24" i="2"/>
  <c r="G24" i="2"/>
  <c r="I24" i="2"/>
  <c r="J14" i="2"/>
  <c r="F14" i="2"/>
  <c r="H45" i="2"/>
  <c r="F46" i="2" s="1"/>
  <c r="F34" i="2"/>
  <c r="G14" i="2"/>
  <c r="I14" i="2"/>
  <c r="H43" i="2"/>
  <c r="E44" i="2" s="1"/>
  <c r="D44" i="2"/>
  <c r="I34" i="2"/>
  <c r="E34" i="2"/>
  <c r="H34" i="2" s="1"/>
  <c r="D14" i="2"/>
  <c r="D24" i="2"/>
  <c r="H24" i="2" s="1"/>
  <c r="H31" i="2"/>
  <c r="H21" i="2"/>
  <c r="H11" i="2"/>
  <c r="J41" i="2"/>
  <c r="I41" i="2"/>
  <c r="G41" i="2"/>
  <c r="E41" i="2"/>
  <c r="D41" i="2"/>
  <c r="J39" i="2"/>
  <c r="I39" i="2"/>
  <c r="G39" i="2"/>
  <c r="E39" i="2"/>
  <c r="D39" i="2"/>
  <c r="J37" i="2"/>
  <c r="I37" i="2"/>
  <c r="G37" i="2"/>
  <c r="E37" i="2"/>
  <c r="D37" i="2"/>
  <c r="H35" i="2"/>
  <c r="H29" i="2"/>
  <c r="H27" i="2"/>
  <c r="F28" i="2" s="1"/>
  <c r="H25" i="2"/>
  <c r="H19" i="2"/>
  <c r="H17" i="2"/>
  <c r="H15" i="2"/>
  <c r="H9" i="2"/>
  <c r="F10" i="2" s="1"/>
  <c r="H7" i="2"/>
  <c r="I44" i="2" l="1"/>
  <c r="H14" i="2"/>
  <c r="F44" i="2"/>
  <c r="J30" i="2"/>
  <c r="F30" i="2"/>
  <c r="F8" i="2"/>
  <c r="I36" i="2"/>
  <c r="F36" i="2"/>
  <c r="I16" i="2"/>
  <c r="F16" i="2"/>
  <c r="I18" i="2"/>
  <c r="F18" i="2"/>
  <c r="I12" i="2"/>
  <c r="F12" i="2"/>
  <c r="J44" i="2"/>
  <c r="I20" i="2"/>
  <c r="F20" i="2"/>
  <c r="I22" i="2"/>
  <c r="F22" i="2"/>
  <c r="G44" i="2"/>
  <c r="H44" i="2" s="1"/>
  <c r="I26" i="2"/>
  <c r="F26" i="2"/>
  <c r="I32" i="2"/>
  <c r="F32" i="2"/>
  <c r="H37" i="2"/>
  <c r="J38" i="2" s="1"/>
  <c r="H41" i="2"/>
  <c r="I42" i="2" s="1"/>
  <c r="D30" i="2"/>
  <c r="I30" i="2"/>
  <c r="H39" i="2"/>
  <c r="E32" i="2"/>
  <c r="J32" i="2"/>
  <c r="D22" i="2"/>
  <c r="G22" i="2"/>
  <c r="J22" i="2"/>
  <c r="E22" i="2"/>
  <c r="G16" i="2"/>
  <c r="D16" i="2"/>
  <c r="E16" i="2"/>
  <c r="D12" i="2"/>
  <c r="G12" i="2"/>
  <c r="J12" i="2"/>
  <c r="E12" i="2"/>
  <c r="I38" i="2"/>
  <c r="E8" i="2"/>
  <c r="I8" i="2"/>
  <c r="E10" i="2"/>
  <c r="I10" i="2"/>
  <c r="D8" i="2"/>
  <c r="G8" i="2"/>
  <c r="J8" i="2"/>
  <c r="D10" i="2"/>
  <c r="G10" i="2"/>
  <c r="J10" i="2"/>
  <c r="J16" i="2"/>
  <c r="D18" i="2"/>
  <c r="G18" i="2"/>
  <c r="J18" i="2"/>
  <c r="D20" i="2"/>
  <c r="G20" i="2"/>
  <c r="J20" i="2"/>
  <c r="D26" i="2"/>
  <c r="G26" i="2"/>
  <c r="J26" i="2"/>
  <c r="D28" i="2"/>
  <c r="I28" i="2"/>
  <c r="E30" i="2"/>
  <c r="E36" i="2"/>
  <c r="J36" i="2"/>
  <c r="D42" i="2"/>
  <c r="E18" i="2"/>
  <c r="E20" i="2"/>
  <c r="E26" i="2"/>
  <c r="E28" i="2"/>
  <c r="J28" i="2"/>
  <c r="D38" i="2" l="1"/>
  <c r="F38" i="2"/>
  <c r="G42" i="2"/>
  <c r="E42" i="2"/>
  <c r="I40" i="2"/>
  <c r="F40" i="2"/>
  <c r="J42" i="2"/>
  <c r="F42" i="2"/>
  <c r="H42" i="2" s="1"/>
  <c r="E46" i="2"/>
  <c r="E38" i="2"/>
  <c r="J40" i="2"/>
  <c r="E40" i="2"/>
  <c r="G40" i="2"/>
  <c r="D40" i="2"/>
  <c r="G38" i="2"/>
  <c r="H30" i="2"/>
  <c r="G46" i="2"/>
  <c r="J46" i="2"/>
  <c r="D46" i="2"/>
  <c r="I46" i="2"/>
  <c r="H32" i="2"/>
  <c r="H22" i="2"/>
  <c r="H12" i="2"/>
  <c r="H26" i="2"/>
  <c r="H20" i="2"/>
  <c r="H16" i="2"/>
  <c r="H10" i="2"/>
  <c r="H36" i="2"/>
  <c r="H28" i="2"/>
  <c r="H18" i="2"/>
  <c r="H8" i="2"/>
  <c r="H38" i="2" l="1"/>
  <c r="H40" i="2"/>
  <c r="H46" i="2"/>
</calcChain>
</file>

<file path=xl/sharedStrings.xml><?xml version="1.0" encoding="utf-8"?>
<sst xmlns="http://schemas.openxmlformats.org/spreadsheetml/2006/main" count="74" uniqueCount="37">
  <si>
    <t>TABEL 9: KOPPETELLING VAN PERSONEEL MET PERMANENTE AANSTELLINGS VOLGENS PERSONEELKATEGORIE, RAS, GESLAG EN JAAR (JUNIE-STATISTIEK)</t>
  </si>
  <si>
    <t>TABLE 9: HEAD COUNT OF PERSONNEL WITH PERMANENT APPOINTMENTS ACCORDING TO PERSONNEL CATEGORY, RACE, GENDER AND YEAR (JUNE STATISTICS)</t>
  </si>
  <si>
    <r>
      <t xml:space="preserve">Personeelkategorie/ </t>
    </r>
    <r>
      <rPr>
        <b/>
        <i/>
        <sz val="10"/>
        <color indexed="9"/>
        <rFont val="Arial"/>
        <family val="2"/>
      </rPr>
      <t>Personnel category</t>
    </r>
  </si>
  <si>
    <r>
      <t xml:space="preserve">Jaar/ </t>
    </r>
    <r>
      <rPr>
        <b/>
        <i/>
        <sz val="10"/>
        <color indexed="9"/>
        <rFont val="Arial"/>
        <family val="2"/>
      </rPr>
      <t>Year</t>
    </r>
  </si>
  <si>
    <r>
      <t>Ras/</t>
    </r>
    <r>
      <rPr>
        <b/>
        <i/>
        <sz val="10"/>
        <color indexed="9"/>
        <rFont val="Arial"/>
        <family val="2"/>
      </rPr>
      <t>Race</t>
    </r>
  </si>
  <si>
    <r>
      <t xml:space="preserve">Totaal/         </t>
    </r>
    <r>
      <rPr>
        <b/>
        <i/>
        <sz val="10"/>
        <color indexed="9"/>
        <rFont val="Arial"/>
        <family val="2"/>
      </rPr>
      <t>Total</t>
    </r>
  </si>
  <si>
    <r>
      <t>Geslag/</t>
    </r>
    <r>
      <rPr>
        <b/>
        <i/>
        <sz val="10"/>
        <color indexed="9"/>
        <rFont val="Arial"/>
        <family val="2"/>
      </rPr>
      <t>Gender</t>
    </r>
  </si>
  <si>
    <t>Wit</t>
  </si>
  <si>
    <t>Bruin</t>
  </si>
  <si>
    <t>Indiër</t>
  </si>
  <si>
    <t>Swart</t>
  </si>
  <si>
    <t>Manlik</t>
  </si>
  <si>
    <t>Vroulik</t>
  </si>
  <si>
    <t>White</t>
  </si>
  <si>
    <t>Coloured</t>
  </si>
  <si>
    <t>Indian</t>
  </si>
  <si>
    <t>Black</t>
  </si>
  <si>
    <t>Male</t>
  </si>
  <si>
    <t>Female</t>
  </si>
  <si>
    <r>
      <t>Getal/</t>
    </r>
    <r>
      <rPr>
        <i/>
        <sz val="10"/>
        <rFont val="Arial"/>
        <family val="2"/>
      </rPr>
      <t>Number</t>
    </r>
  </si>
  <si>
    <t>(C1-personeel)</t>
  </si>
  <si>
    <t>%</t>
  </si>
  <si>
    <t>(C1-personnel)</t>
  </si>
  <si>
    <t>Administratief/Tegnies</t>
  </si>
  <si>
    <t>(C2-personeel)</t>
  </si>
  <si>
    <t>Administrative/Technical</t>
  </si>
  <si>
    <t>(C2-personnel)</t>
  </si>
  <si>
    <t>Dienswerkers</t>
  </si>
  <si>
    <t>(C3-personeel)</t>
  </si>
  <si>
    <t>(C3-personnel)</t>
  </si>
  <si>
    <t>TOTAAL</t>
  </si>
  <si>
    <t>Getal/Number</t>
  </si>
  <si>
    <t>TOTAL</t>
  </si>
  <si>
    <t xml:space="preserve"> </t>
  </si>
  <si>
    <t>Instruction/Research</t>
  </si>
  <si>
    <t>Service Workers</t>
  </si>
  <si>
    <t>Onderrig/Navorsing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</si>
</sst>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i/>
      <sz val="13"/>
      <color indexed="23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9" xfId="0" applyFont="1" applyFill="1" applyBorder="1" applyAlignment="1">
      <alignment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2" fontId="7" fillId="0" borderId="26" xfId="0" applyNumberFormat="1" applyFont="1" applyFill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2" fontId="7" fillId="0" borderId="29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2" fontId="7" fillId="0" borderId="3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3" fontId="7" fillId="0" borderId="40" xfId="0" applyNumberFormat="1" applyFont="1" applyFill="1" applyBorder="1" applyAlignment="1">
      <alignment horizontal="center" vertical="center"/>
    </xf>
    <xf numFmtId="2" fontId="7" fillId="0" borderId="41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2" fontId="7" fillId="0" borderId="39" xfId="0" applyNumberFormat="1" applyFont="1" applyFill="1" applyBorder="1" applyAlignment="1">
      <alignment horizontal="center" vertical="center"/>
    </xf>
    <xf numFmtId="2" fontId="7" fillId="0" borderId="42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NumberFormat="1" applyFont="1" applyFill="1" applyBorder="1"/>
    <xf numFmtId="0" fontId="7" fillId="0" borderId="25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9"/>
  <sheetViews>
    <sheetView tabSelected="1" zoomScale="80" zoomScaleNormal="80" workbookViewId="0">
      <selection activeCell="A2" sqref="A2"/>
    </sheetView>
  </sheetViews>
  <sheetFormatPr defaultColWidth="7.5703125" defaultRowHeight="12.75" x14ac:dyDescent="0.25"/>
  <cols>
    <col min="1" max="1" width="24" style="17" customWidth="1"/>
    <col min="2" max="2" width="9.28515625" style="17" customWidth="1"/>
    <col min="3" max="3" width="15" style="17" customWidth="1"/>
    <col min="4" max="6" width="11.7109375" style="17" customWidth="1"/>
    <col min="7" max="7" width="11.28515625" style="17" customWidth="1"/>
    <col min="8" max="8" width="15.140625" style="17" customWidth="1"/>
    <col min="9" max="10" width="11.7109375" style="17" customWidth="1"/>
    <col min="11" max="11" width="7.5703125" style="17" customWidth="1"/>
    <col min="12" max="12" width="22.28515625" style="17" bestFit="1" customWidth="1"/>
    <col min="13" max="15" width="7.5703125" style="17" customWidth="1"/>
    <col min="16" max="16" width="10.85546875" style="17" customWidth="1"/>
    <col min="17" max="16384" width="7.5703125" style="17"/>
  </cols>
  <sheetData>
    <row r="1" spans="1:24" s="2" customFormat="1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4" s="2" customFormat="1" ht="16.5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24" s="5" customFormat="1" ht="12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4" s="7" customFormat="1" x14ac:dyDescent="0.25">
      <c r="A4" s="136" t="s">
        <v>2</v>
      </c>
      <c r="B4" s="138" t="s">
        <v>3</v>
      </c>
      <c r="C4" s="95"/>
      <c r="D4" s="96" t="s">
        <v>4</v>
      </c>
      <c r="E4" s="96"/>
      <c r="F4" s="96"/>
      <c r="G4" s="96"/>
      <c r="H4" s="136" t="s">
        <v>5</v>
      </c>
      <c r="I4" s="97" t="s">
        <v>6</v>
      </c>
      <c r="J4" s="98"/>
      <c r="M4" s="8"/>
      <c r="N4" s="9"/>
      <c r="O4" s="10"/>
      <c r="P4" s="10"/>
      <c r="Q4" s="11"/>
      <c r="R4" s="10"/>
      <c r="S4" s="12"/>
      <c r="T4" s="10"/>
      <c r="U4" s="11"/>
      <c r="V4" s="10"/>
      <c r="W4" s="10"/>
    </row>
    <row r="5" spans="1:24" s="7" customFormat="1" x14ac:dyDescent="0.25">
      <c r="A5" s="137"/>
      <c r="B5" s="139"/>
      <c r="C5" s="99"/>
      <c r="D5" s="100" t="s">
        <v>7</v>
      </c>
      <c r="E5" s="101" t="s">
        <v>8</v>
      </c>
      <c r="F5" s="102" t="s">
        <v>10</v>
      </c>
      <c r="G5" s="101" t="s">
        <v>9</v>
      </c>
      <c r="H5" s="137"/>
      <c r="I5" s="103" t="s">
        <v>11</v>
      </c>
      <c r="J5" s="104" t="s">
        <v>12</v>
      </c>
      <c r="M5" s="8"/>
      <c r="N5" s="9"/>
      <c r="O5" s="10"/>
      <c r="P5" s="10"/>
      <c r="Q5" s="11"/>
      <c r="R5" s="10"/>
      <c r="S5" s="12"/>
      <c r="T5" s="10"/>
      <c r="U5" s="11"/>
      <c r="V5" s="10"/>
      <c r="W5" s="10"/>
    </row>
    <row r="6" spans="1:24" s="7" customFormat="1" ht="13.5" thickBot="1" x14ac:dyDescent="0.3">
      <c r="A6" s="137"/>
      <c r="B6" s="139"/>
      <c r="C6" s="99"/>
      <c r="D6" s="105" t="s">
        <v>13</v>
      </c>
      <c r="E6" s="106" t="s">
        <v>14</v>
      </c>
      <c r="F6" s="107" t="s">
        <v>16</v>
      </c>
      <c r="G6" s="106" t="s">
        <v>15</v>
      </c>
      <c r="H6" s="137"/>
      <c r="I6" s="108" t="s">
        <v>17</v>
      </c>
      <c r="J6" s="109" t="s">
        <v>18</v>
      </c>
      <c r="M6" s="8"/>
      <c r="N6" s="9"/>
      <c r="O6" s="10"/>
      <c r="P6" s="10"/>
      <c r="Q6" s="11"/>
      <c r="R6" s="10"/>
      <c r="S6" s="12"/>
      <c r="T6" s="10"/>
      <c r="U6" s="11"/>
      <c r="V6" s="10"/>
      <c r="W6" s="10"/>
    </row>
    <row r="7" spans="1:24" x14ac:dyDescent="0.25">
      <c r="A7" s="113"/>
      <c r="B7" s="134">
        <v>2006</v>
      </c>
      <c r="C7" s="69" t="s">
        <v>19</v>
      </c>
      <c r="D7" s="14">
        <v>664</v>
      </c>
      <c r="E7" s="15">
        <v>75</v>
      </c>
      <c r="F7" s="72">
        <v>20</v>
      </c>
      <c r="G7" s="16">
        <v>11</v>
      </c>
      <c r="H7" s="122">
        <f t="shared" ref="H7:H36" si="0">SUM(D7:G7)</f>
        <v>770</v>
      </c>
      <c r="I7" s="14">
        <v>469</v>
      </c>
      <c r="J7" s="16">
        <v>301</v>
      </c>
    </row>
    <row r="8" spans="1:24" ht="15" x14ac:dyDescent="0.25">
      <c r="A8" s="18" t="s">
        <v>36</v>
      </c>
      <c r="B8" s="135"/>
      <c r="C8" s="68" t="s">
        <v>21</v>
      </c>
      <c r="D8" s="19">
        <f>+(D7/$H7)*100</f>
        <v>86.233766233766232</v>
      </c>
      <c r="E8" s="20">
        <f>+(E7/$H7)*100</f>
        <v>9.7402597402597415</v>
      </c>
      <c r="F8" s="73">
        <f>+(F7/$H7)*100</f>
        <v>2.5974025974025974</v>
      </c>
      <c r="G8" s="22">
        <f>+(G7/$H7)*100</f>
        <v>1.4285714285714286</v>
      </c>
      <c r="H8" s="21">
        <f t="shared" si="0"/>
        <v>100</v>
      </c>
      <c r="I8" s="19">
        <f>+(I7/$H7)*100</f>
        <v>60.909090909090914</v>
      </c>
      <c r="J8" s="22">
        <f>+(J7/$H7)*100</f>
        <v>39.090909090909093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24" ht="15" x14ac:dyDescent="0.25">
      <c r="A9" s="18" t="s">
        <v>20</v>
      </c>
      <c r="B9" s="140">
        <v>2008</v>
      </c>
      <c r="C9" s="70" t="s">
        <v>19</v>
      </c>
      <c r="D9" s="24">
        <v>682</v>
      </c>
      <c r="E9" s="25">
        <v>83</v>
      </c>
      <c r="F9" s="74">
        <v>22</v>
      </c>
      <c r="G9" s="27">
        <v>14</v>
      </c>
      <c r="H9" s="123">
        <f t="shared" si="0"/>
        <v>801</v>
      </c>
      <c r="I9" s="24">
        <v>478</v>
      </c>
      <c r="J9" s="27">
        <v>323</v>
      </c>
      <c r="K9" s="28"/>
      <c r="L9" s="115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24" ht="15" x14ac:dyDescent="0.25">
      <c r="A10" s="18"/>
      <c r="B10" s="135"/>
      <c r="C10" s="70" t="s">
        <v>21</v>
      </c>
      <c r="D10" s="29">
        <f>+(D9/$H9)*100</f>
        <v>85.14357053682896</v>
      </c>
      <c r="E10" s="30">
        <f>+(E9/$H9)*100</f>
        <v>10.362047440699126</v>
      </c>
      <c r="F10" s="75">
        <f>+(F9/$H9)*100</f>
        <v>2.7465667915106118</v>
      </c>
      <c r="G10" s="32">
        <f>+(G9/$H9)*100</f>
        <v>1.7478152309612984</v>
      </c>
      <c r="H10" s="31">
        <f t="shared" si="0"/>
        <v>100</v>
      </c>
      <c r="I10" s="29">
        <f>+(I9/$H9)*100</f>
        <v>59.675405742821475</v>
      </c>
      <c r="J10" s="32">
        <f>+(J9/$H9)*100</f>
        <v>40.324594257178525</v>
      </c>
      <c r="L10" s="115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ht="15" x14ac:dyDescent="0.25">
      <c r="A11" s="23" t="s">
        <v>34</v>
      </c>
      <c r="B11" s="140">
        <v>2010</v>
      </c>
      <c r="C11" s="85" t="s">
        <v>19</v>
      </c>
      <c r="D11" s="24">
        <v>737</v>
      </c>
      <c r="E11" s="25">
        <v>105</v>
      </c>
      <c r="F11" s="74">
        <v>35</v>
      </c>
      <c r="G11" s="27">
        <v>14</v>
      </c>
      <c r="H11" s="123">
        <f t="shared" si="0"/>
        <v>891</v>
      </c>
      <c r="I11" s="24">
        <v>533</v>
      </c>
      <c r="J11" s="27">
        <v>358</v>
      </c>
      <c r="L11" s="114"/>
      <c r="M11" s="114"/>
      <c r="N11" s="114"/>
      <c r="O11" s="114"/>
      <c r="P11" s="114"/>
      <c r="Q11" s="114"/>
      <c r="R11" s="114"/>
      <c r="S11" s="116"/>
      <c r="T11" s="116"/>
      <c r="U11" s="116"/>
      <c r="V11" s="116"/>
      <c r="W11" s="116"/>
      <c r="X11" s="116"/>
    </row>
    <row r="12" spans="1:24" ht="15" x14ac:dyDescent="0.25">
      <c r="A12" s="23" t="s">
        <v>22</v>
      </c>
      <c r="B12" s="135"/>
      <c r="C12" s="84" t="s">
        <v>21</v>
      </c>
      <c r="D12" s="19">
        <f>+(D11/$H11)*100</f>
        <v>82.716049382716051</v>
      </c>
      <c r="E12" s="20">
        <f>+(E11/$H11)*100</f>
        <v>11.784511784511785</v>
      </c>
      <c r="F12" s="73">
        <f>+(F11/$H11)*100</f>
        <v>3.9281705948372618</v>
      </c>
      <c r="G12" s="22">
        <f>+(G11/$H11)*100</f>
        <v>1.5712682379349048</v>
      </c>
      <c r="H12" s="21">
        <f t="shared" si="0"/>
        <v>100</v>
      </c>
      <c r="I12" s="19">
        <f>+(I11/$H11)*100</f>
        <v>59.820426487093158</v>
      </c>
      <c r="J12" s="22">
        <f>+(J11/$H11)*100</f>
        <v>40.179573512906849</v>
      </c>
      <c r="L12" s="115"/>
      <c r="M12" s="116"/>
      <c r="N12" s="116"/>
      <c r="O12" s="116"/>
      <c r="P12" s="116"/>
      <c r="Q12" s="116"/>
      <c r="R12" s="116"/>
      <c r="S12" s="118"/>
      <c r="T12" s="118"/>
      <c r="U12" s="118"/>
      <c r="V12" s="118"/>
      <c r="W12" s="118"/>
      <c r="X12" s="118"/>
    </row>
    <row r="13" spans="1:24" ht="15" x14ac:dyDescent="0.25">
      <c r="A13" s="23"/>
      <c r="B13" s="142">
        <v>2011</v>
      </c>
      <c r="C13" s="70" t="s">
        <v>19</v>
      </c>
      <c r="D13" s="86">
        <v>753</v>
      </c>
      <c r="E13" s="87">
        <v>110</v>
      </c>
      <c r="F13" s="88">
        <v>37</v>
      </c>
      <c r="G13" s="89">
        <v>15</v>
      </c>
      <c r="H13" s="124">
        <f t="shared" si="0"/>
        <v>915</v>
      </c>
      <c r="I13" s="86">
        <v>542</v>
      </c>
      <c r="J13" s="89">
        <v>373</v>
      </c>
      <c r="L13" s="115"/>
      <c r="M13" s="116"/>
      <c r="N13" s="116"/>
      <c r="O13" s="116"/>
      <c r="P13" s="116"/>
      <c r="Q13" s="116"/>
      <c r="R13" s="116"/>
      <c r="S13" s="133"/>
      <c r="T13" s="133"/>
    </row>
    <row r="14" spans="1:24" ht="15" x14ac:dyDescent="0.25">
      <c r="A14" s="23"/>
      <c r="B14" s="142"/>
      <c r="C14" s="70" t="s">
        <v>21</v>
      </c>
      <c r="D14" s="29">
        <f>+(D13/$H13)*100</f>
        <v>82.295081967213108</v>
      </c>
      <c r="E14" s="30">
        <f>+(E13/$H13)*100</f>
        <v>12.021857923497267</v>
      </c>
      <c r="F14" s="75">
        <f>+(F13/$H13)*100</f>
        <v>4.0437158469945356</v>
      </c>
      <c r="G14" s="32">
        <f>+(G13/$H13)*100</f>
        <v>1.639344262295082</v>
      </c>
      <c r="H14" s="31">
        <f t="shared" si="0"/>
        <v>99.999999999999986</v>
      </c>
      <c r="I14" s="29">
        <f>+(I13/$H13)*100</f>
        <v>59.234972677595636</v>
      </c>
      <c r="J14" s="32">
        <f>+(J13/$H13)*100</f>
        <v>40.765027322404372</v>
      </c>
      <c r="L14" s="115"/>
      <c r="M14" s="116"/>
      <c r="N14" s="116"/>
      <c r="O14" s="116"/>
      <c r="P14" s="116"/>
      <c r="Q14" s="116"/>
      <c r="R14" s="116"/>
      <c r="S14" s="133"/>
      <c r="T14" s="133"/>
    </row>
    <row r="15" spans="1:24" ht="15" x14ac:dyDescent="0.25">
      <c r="A15" s="18"/>
      <c r="B15" s="140">
        <v>2012</v>
      </c>
      <c r="C15" s="85" t="s">
        <v>19</v>
      </c>
      <c r="D15" s="24">
        <v>761</v>
      </c>
      <c r="E15" s="25">
        <v>115</v>
      </c>
      <c r="F15" s="74">
        <v>47</v>
      </c>
      <c r="G15" s="27">
        <v>16</v>
      </c>
      <c r="H15" s="123">
        <f t="shared" si="0"/>
        <v>939</v>
      </c>
      <c r="I15" s="24">
        <v>549</v>
      </c>
      <c r="J15" s="27">
        <v>390</v>
      </c>
      <c r="L15" s="117"/>
      <c r="M15" s="118"/>
      <c r="N15" s="118"/>
      <c r="O15" s="118"/>
      <c r="P15" s="118"/>
      <c r="Q15" s="118"/>
      <c r="R15" s="118"/>
      <c r="S15" s="133"/>
      <c r="T15" s="133"/>
    </row>
    <row r="16" spans="1:24" ht="13.5" thickBot="1" x14ac:dyDescent="0.3">
      <c r="A16" s="33"/>
      <c r="B16" s="141"/>
      <c r="C16" s="71" t="s">
        <v>21</v>
      </c>
      <c r="D16" s="34">
        <f>+(D15/$H15)*100</f>
        <v>81.043663471778487</v>
      </c>
      <c r="E16" s="35">
        <f>+(E15/$H15)*100</f>
        <v>12.247071352502664</v>
      </c>
      <c r="F16" s="76">
        <f>+(F15/$H15)*100</f>
        <v>5.0053248136315229</v>
      </c>
      <c r="G16" s="37">
        <f>+(G15/$H15)*100</f>
        <v>1.703940362087327</v>
      </c>
      <c r="H16" s="36">
        <f t="shared" si="0"/>
        <v>99.999999999999986</v>
      </c>
      <c r="I16" s="34">
        <f>+(I15/$H15)*100</f>
        <v>58.466453674121411</v>
      </c>
      <c r="J16" s="37">
        <f>+(J15/$H15)*100</f>
        <v>41.533546325878596</v>
      </c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 ht="15" x14ac:dyDescent="0.25">
      <c r="A17" s="13"/>
      <c r="B17" s="134">
        <v>2006</v>
      </c>
      <c r="C17" s="67" t="s">
        <v>19</v>
      </c>
      <c r="D17" s="38">
        <v>859</v>
      </c>
      <c r="E17" s="39">
        <v>387</v>
      </c>
      <c r="F17" s="77">
        <v>15</v>
      </c>
      <c r="G17" s="40">
        <v>5</v>
      </c>
      <c r="H17" s="125">
        <f t="shared" si="0"/>
        <v>1266</v>
      </c>
      <c r="I17" s="83">
        <v>496</v>
      </c>
      <c r="J17" s="40">
        <v>770</v>
      </c>
      <c r="L17" s="114"/>
      <c r="M17" s="114"/>
      <c r="N17" s="114"/>
      <c r="O17" s="114"/>
      <c r="P17" s="133"/>
      <c r="Q17" s="133"/>
      <c r="R17" s="133"/>
      <c r="S17" s="133"/>
      <c r="T17" s="133"/>
    </row>
    <row r="18" spans="1:20" ht="15" x14ac:dyDescent="0.25">
      <c r="A18" s="18" t="s">
        <v>23</v>
      </c>
      <c r="B18" s="135"/>
      <c r="C18" s="66" t="s">
        <v>21</v>
      </c>
      <c r="D18" s="41">
        <f>+(D17/$H17)*100</f>
        <v>67.851500789889414</v>
      </c>
      <c r="E18" s="30">
        <f>+(E17/$H17)*100</f>
        <v>30.568720379146917</v>
      </c>
      <c r="F18" s="75">
        <f>+(F17/$H17)*100</f>
        <v>1.1848341232227488</v>
      </c>
      <c r="G18" s="32">
        <f>+(G17/$H17)*100</f>
        <v>0.39494470774091622</v>
      </c>
      <c r="H18" s="31">
        <f t="shared" si="0"/>
        <v>99.999999999999986</v>
      </c>
      <c r="I18" s="29">
        <f>+(I17/$H17)*100</f>
        <v>39.178515007898895</v>
      </c>
      <c r="J18" s="32">
        <f>+(J17/$H17)*100</f>
        <v>60.821484992101105</v>
      </c>
      <c r="L18" s="115"/>
      <c r="M18" s="116"/>
      <c r="N18" s="116"/>
      <c r="O18" s="116"/>
      <c r="P18" s="133"/>
      <c r="Q18" s="133"/>
      <c r="R18" s="133"/>
      <c r="S18" s="133"/>
      <c r="T18" s="133"/>
    </row>
    <row r="19" spans="1:20" ht="15" x14ac:dyDescent="0.25">
      <c r="A19" s="18" t="s">
        <v>24</v>
      </c>
      <c r="B19" s="140">
        <v>2008</v>
      </c>
      <c r="C19" s="64" t="s">
        <v>19</v>
      </c>
      <c r="D19" s="26">
        <v>826</v>
      </c>
      <c r="E19" s="25">
        <v>477</v>
      </c>
      <c r="F19" s="74">
        <v>26</v>
      </c>
      <c r="G19" s="27">
        <v>4</v>
      </c>
      <c r="H19" s="126">
        <f t="shared" si="0"/>
        <v>1333</v>
      </c>
      <c r="I19" s="42">
        <v>497</v>
      </c>
      <c r="J19" s="27">
        <v>836</v>
      </c>
      <c r="K19" s="28"/>
      <c r="L19" s="115"/>
      <c r="M19" s="116"/>
      <c r="N19" s="116"/>
      <c r="O19" s="116"/>
      <c r="P19" s="133"/>
      <c r="Q19" s="133"/>
      <c r="R19" s="133"/>
      <c r="S19" s="133"/>
      <c r="T19" s="133"/>
    </row>
    <row r="20" spans="1:20" ht="15" x14ac:dyDescent="0.25">
      <c r="A20" s="18"/>
      <c r="B20" s="135"/>
      <c r="C20" s="66" t="s">
        <v>21</v>
      </c>
      <c r="D20" s="41">
        <f>+(D19/$H19)*100</f>
        <v>61.965491372843204</v>
      </c>
      <c r="E20" s="30">
        <f>+(E19/$H19)*100</f>
        <v>35.783945986496626</v>
      </c>
      <c r="F20" s="75">
        <f>+(F19/$H19)*100</f>
        <v>1.9504876219054765</v>
      </c>
      <c r="G20" s="32">
        <f>+(G19/$H19)*100</f>
        <v>0.30007501875468867</v>
      </c>
      <c r="H20" s="31">
        <f t="shared" si="0"/>
        <v>99.999999999999986</v>
      </c>
      <c r="I20" s="29">
        <f>+(I19/$H19)*100</f>
        <v>37.284321080270068</v>
      </c>
      <c r="J20" s="22">
        <f>+(J19/$H19)*100</f>
        <v>62.715678919729932</v>
      </c>
      <c r="K20" s="17" t="s">
        <v>33</v>
      </c>
      <c r="L20" s="115"/>
      <c r="M20" s="116"/>
      <c r="N20" s="116"/>
      <c r="O20" s="116"/>
      <c r="P20" s="133"/>
      <c r="Q20" s="133"/>
      <c r="R20" s="133"/>
      <c r="S20" s="133"/>
      <c r="T20" s="133"/>
    </row>
    <row r="21" spans="1:20" ht="15" x14ac:dyDescent="0.25">
      <c r="A21" s="23" t="s">
        <v>25</v>
      </c>
      <c r="B21" s="140">
        <v>2010</v>
      </c>
      <c r="C21" s="82" t="s">
        <v>19</v>
      </c>
      <c r="D21" s="44">
        <v>934</v>
      </c>
      <c r="E21" s="25">
        <v>621</v>
      </c>
      <c r="F21" s="74">
        <v>58</v>
      </c>
      <c r="G21" s="27">
        <v>11</v>
      </c>
      <c r="H21" s="126">
        <f t="shared" si="0"/>
        <v>1624</v>
      </c>
      <c r="I21" s="42">
        <v>635</v>
      </c>
      <c r="J21" s="43">
        <v>989</v>
      </c>
      <c r="L21" s="117"/>
      <c r="M21" s="118"/>
      <c r="N21" s="118"/>
      <c r="O21" s="118"/>
      <c r="P21" s="133"/>
      <c r="Q21" s="133"/>
      <c r="R21" s="133"/>
      <c r="S21" s="133"/>
      <c r="T21" s="133"/>
    </row>
    <row r="22" spans="1:20" x14ac:dyDescent="0.25">
      <c r="A22" s="23" t="s">
        <v>26</v>
      </c>
      <c r="B22" s="135"/>
      <c r="C22" s="81" t="s">
        <v>21</v>
      </c>
      <c r="D22" s="56">
        <f>+(D21/$H21)*100</f>
        <v>57.512315270935964</v>
      </c>
      <c r="E22" s="20">
        <f>+(E21/$H21)*100</f>
        <v>38.238916256157637</v>
      </c>
      <c r="F22" s="73">
        <f>+(F21/$H21)*100</f>
        <v>3.5714285714285712</v>
      </c>
      <c r="G22" s="22">
        <f>+(G21/$H21)*100</f>
        <v>0.67733990147783252</v>
      </c>
      <c r="H22" s="21">
        <f t="shared" si="0"/>
        <v>100.00000000000001</v>
      </c>
      <c r="I22" s="19">
        <f>+(I21/$H21)*100</f>
        <v>39.100985221674875</v>
      </c>
      <c r="J22" s="22">
        <f>+(J21/$H21)*100</f>
        <v>60.899014778325125</v>
      </c>
    </row>
    <row r="23" spans="1:20" x14ac:dyDescent="0.25">
      <c r="A23" s="23"/>
      <c r="B23" s="142">
        <v>2011</v>
      </c>
      <c r="C23" s="94" t="s">
        <v>19</v>
      </c>
      <c r="D23" s="90">
        <v>969</v>
      </c>
      <c r="E23" s="87">
        <v>668</v>
      </c>
      <c r="F23" s="88">
        <v>66</v>
      </c>
      <c r="G23" s="89">
        <v>13</v>
      </c>
      <c r="H23" s="127">
        <f t="shared" si="0"/>
        <v>1716</v>
      </c>
      <c r="I23" s="91">
        <v>658</v>
      </c>
      <c r="J23" s="45">
        <v>1058</v>
      </c>
    </row>
    <row r="24" spans="1:20" x14ac:dyDescent="0.25">
      <c r="A24" s="23"/>
      <c r="B24" s="142"/>
      <c r="C24" s="94" t="s">
        <v>21</v>
      </c>
      <c r="D24" s="41">
        <f>+(D23/$H23)*100</f>
        <v>56.468531468531467</v>
      </c>
      <c r="E24" s="30">
        <f>+(E23/$H23)*100</f>
        <v>38.927738927738922</v>
      </c>
      <c r="F24" s="75">
        <f>+(F23/$H23)*100</f>
        <v>3.8461538461538463</v>
      </c>
      <c r="G24" s="32">
        <f>+(G23/$H23)*100</f>
        <v>0.75757575757575757</v>
      </c>
      <c r="H24" s="31">
        <f t="shared" si="0"/>
        <v>99.999999999999972</v>
      </c>
      <c r="I24" s="29">
        <f>+(I23/$H23)*100</f>
        <v>38.344988344988344</v>
      </c>
      <c r="J24" s="32">
        <f>+(J23/$H23)*100</f>
        <v>61.655011655011663</v>
      </c>
    </row>
    <row r="25" spans="1:20" x14ac:dyDescent="0.25">
      <c r="A25" s="18"/>
      <c r="B25" s="140">
        <v>2012</v>
      </c>
      <c r="C25" s="92" t="s">
        <v>19</v>
      </c>
      <c r="D25" s="44">
        <v>983</v>
      </c>
      <c r="E25" s="25">
        <v>715</v>
      </c>
      <c r="F25" s="74">
        <f>70+1</f>
        <v>71</v>
      </c>
      <c r="G25" s="27">
        <v>13</v>
      </c>
      <c r="H25" s="126">
        <f t="shared" si="0"/>
        <v>1782</v>
      </c>
      <c r="I25" s="42">
        <v>675</v>
      </c>
      <c r="J25" s="43">
        <v>1107</v>
      </c>
    </row>
    <row r="26" spans="1:20" ht="13.5" thickBot="1" x14ac:dyDescent="0.3">
      <c r="A26" s="18"/>
      <c r="B26" s="141"/>
      <c r="C26" s="93" t="s">
        <v>21</v>
      </c>
      <c r="D26" s="46">
        <f>+(D25/$H25)*100</f>
        <v>55.162738496071825</v>
      </c>
      <c r="E26" s="35">
        <f>+(E25/$H25)*100</f>
        <v>40.123456790123456</v>
      </c>
      <c r="F26" s="76">
        <f>+(F25/$H25)*100</f>
        <v>3.9842873176206508</v>
      </c>
      <c r="G26" s="37">
        <f>+(G25/$H25)*100</f>
        <v>0.72951739618406286</v>
      </c>
      <c r="H26" s="36">
        <f t="shared" si="0"/>
        <v>100</v>
      </c>
      <c r="I26" s="34">
        <f>+(I25/$H25)*100</f>
        <v>37.878787878787875</v>
      </c>
      <c r="J26" s="37">
        <f>+(J25/$H25)*100</f>
        <v>62.121212121212125</v>
      </c>
    </row>
    <row r="27" spans="1:20" x14ac:dyDescent="0.25">
      <c r="A27" s="13"/>
      <c r="B27" s="134">
        <v>2006</v>
      </c>
      <c r="C27" s="66" t="s">
        <v>19</v>
      </c>
      <c r="D27" s="47">
        <v>4</v>
      </c>
      <c r="E27" s="48">
        <v>278</v>
      </c>
      <c r="F27" s="78">
        <v>34</v>
      </c>
      <c r="G27" s="119"/>
      <c r="H27" s="128">
        <f t="shared" si="0"/>
        <v>316</v>
      </c>
      <c r="I27" s="49">
        <v>220</v>
      </c>
      <c r="J27" s="50">
        <v>96</v>
      </c>
    </row>
    <row r="28" spans="1:20" x14ac:dyDescent="0.25">
      <c r="A28" s="111" t="s">
        <v>27</v>
      </c>
      <c r="B28" s="135"/>
      <c r="C28" s="65" t="s">
        <v>21</v>
      </c>
      <c r="D28" s="51">
        <f>+(D27/$H27)*100</f>
        <v>1.2658227848101267</v>
      </c>
      <c r="E28" s="30">
        <f>+(E27/$H27)*100</f>
        <v>87.974683544303801</v>
      </c>
      <c r="F28" s="75">
        <f>+(F27/$H27)*100</f>
        <v>10.759493670886076</v>
      </c>
      <c r="G28" s="32"/>
      <c r="H28" s="29">
        <f t="shared" si="0"/>
        <v>100</v>
      </c>
      <c r="I28" s="51">
        <f>+(I27/$H27)*100</f>
        <v>69.620253164556971</v>
      </c>
      <c r="J28" s="52">
        <f>+(J27/$H27)*100</f>
        <v>30.37974683544304</v>
      </c>
    </row>
    <row r="29" spans="1:20" x14ac:dyDescent="0.25">
      <c r="A29" s="18" t="s">
        <v>28</v>
      </c>
      <c r="B29" s="140">
        <v>2008</v>
      </c>
      <c r="C29" s="64" t="s">
        <v>19</v>
      </c>
      <c r="D29" s="24">
        <v>5</v>
      </c>
      <c r="E29" s="25">
        <v>250</v>
      </c>
      <c r="F29" s="74">
        <v>33</v>
      </c>
      <c r="G29" s="27"/>
      <c r="H29" s="129">
        <f t="shared" si="0"/>
        <v>288</v>
      </c>
      <c r="I29" s="42">
        <v>191</v>
      </c>
      <c r="J29" s="43">
        <v>97</v>
      </c>
    </row>
    <row r="30" spans="1:20" x14ac:dyDescent="0.25">
      <c r="A30" s="18"/>
      <c r="B30" s="135"/>
      <c r="C30" s="66" t="s">
        <v>21</v>
      </c>
      <c r="D30" s="51">
        <f>+(D29/$H29)*100</f>
        <v>1.7361111111111112</v>
      </c>
      <c r="E30" s="30">
        <f>+(E29/$H29)*100</f>
        <v>86.805555555555557</v>
      </c>
      <c r="F30" s="75">
        <f>+(F29/$H29)*100</f>
        <v>11.458333333333332</v>
      </c>
      <c r="G30" s="32"/>
      <c r="H30" s="29">
        <f t="shared" si="0"/>
        <v>100</v>
      </c>
      <c r="I30" s="51">
        <f>+(I29/$H29)*100</f>
        <v>66.319444444444443</v>
      </c>
      <c r="J30" s="32">
        <f>+(J29/$H29)*100</f>
        <v>33.680555555555557</v>
      </c>
    </row>
    <row r="31" spans="1:20" x14ac:dyDescent="0.25">
      <c r="A31" s="23" t="s">
        <v>35</v>
      </c>
      <c r="B31" s="140">
        <v>2010</v>
      </c>
      <c r="C31" s="82" t="s">
        <v>19</v>
      </c>
      <c r="D31" s="24"/>
      <c r="E31" s="25">
        <v>212</v>
      </c>
      <c r="F31" s="74">
        <v>28</v>
      </c>
      <c r="G31" s="27"/>
      <c r="H31" s="129">
        <f t="shared" si="0"/>
        <v>240</v>
      </c>
      <c r="I31" s="24">
        <v>141</v>
      </c>
      <c r="J31" s="27">
        <v>99</v>
      </c>
    </row>
    <row r="32" spans="1:20" x14ac:dyDescent="0.25">
      <c r="A32" s="112" t="s">
        <v>29</v>
      </c>
      <c r="B32" s="135"/>
      <c r="C32" s="81" t="s">
        <v>21</v>
      </c>
      <c r="D32" s="19"/>
      <c r="E32" s="20">
        <f>+(E31/$H31)*100</f>
        <v>88.333333333333329</v>
      </c>
      <c r="F32" s="73">
        <f>+(F31/$H31)*100</f>
        <v>11.666666666666666</v>
      </c>
      <c r="G32" s="22"/>
      <c r="H32" s="19">
        <f t="shared" si="0"/>
        <v>100</v>
      </c>
      <c r="I32" s="19">
        <f>+(I31/$H31)*100</f>
        <v>58.75</v>
      </c>
      <c r="J32" s="22">
        <f>+(J31/$H31)*100</f>
        <v>41.25</v>
      </c>
    </row>
    <row r="33" spans="1:10" x14ac:dyDescent="0.25">
      <c r="A33" s="23"/>
      <c r="B33" s="142">
        <v>2011</v>
      </c>
      <c r="C33" s="94" t="s">
        <v>19</v>
      </c>
      <c r="D33" s="86"/>
      <c r="E33" s="87">
        <v>207</v>
      </c>
      <c r="F33" s="88">
        <v>30</v>
      </c>
      <c r="G33" s="89"/>
      <c r="H33" s="130">
        <f t="shared" si="0"/>
        <v>237</v>
      </c>
      <c r="I33" s="86">
        <v>134</v>
      </c>
      <c r="J33" s="89">
        <v>103</v>
      </c>
    </row>
    <row r="34" spans="1:10" x14ac:dyDescent="0.25">
      <c r="A34" s="23"/>
      <c r="B34" s="142"/>
      <c r="C34" s="94" t="s">
        <v>21</v>
      </c>
      <c r="D34" s="29"/>
      <c r="E34" s="30">
        <f>+(E33/$H33)*100</f>
        <v>87.341772151898738</v>
      </c>
      <c r="F34" s="75">
        <f>+(F33/$H33)*100</f>
        <v>12.658227848101266</v>
      </c>
      <c r="G34" s="32"/>
      <c r="H34" s="29">
        <f t="shared" si="0"/>
        <v>100</v>
      </c>
      <c r="I34" s="29">
        <f>+(I33/$H33)*100</f>
        <v>56.540084388185655</v>
      </c>
      <c r="J34" s="32">
        <f>+(J33/$H33)*100</f>
        <v>43.459915611814345</v>
      </c>
    </row>
    <row r="35" spans="1:10" x14ac:dyDescent="0.25">
      <c r="A35" s="18"/>
      <c r="B35" s="140">
        <v>2012</v>
      </c>
      <c r="C35" s="92" t="s">
        <v>19</v>
      </c>
      <c r="D35" s="24">
        <v>2</v>
      </c>
      <c r="E35" s="25">
        <v>201</v>
      </c>
      <c r="F35" s="74">
        <v>34</v>
      </c>
      <c r="G35" s="27"/>
      <c r="H35" s="129">
        <f t="shared" si="0"/>
        <v>237</v>
      </c>
      <c r="I35" s="24">
        <v>139</v>
      </c>
      <c r="J35" s="27">
        <v>98</v>
      </c>
    </row>
    <row r="36" spans="1:10" ht="13.5" thickBot="1" x14ac:dyDescent="0.3">
      <c r="A36" s="18"/>
      <c r="B36" s="141"/>
      <c r="C36" s="93" t="s">
        <v>21</v>
      </c>
      <c r="D36" s="34"/>
      <c r="E36" s="35">
        <f>+(E35/$H35)*100</f>
        <v>84.810126582278471</v>
      </c>
      <c r="F36" s="76">
        <f>+(F35/$H35)*100</f>
        <v>14.345991561181433</v>
      </c>
      <c r="G36" s="37"/>
      <c r="H36" s="34">
        <f t="shared" si="0"/>
        <v>99.156118143459906</v>
      </c>
      <c r="I36" s="34">
        <f>+(I35/$H35)*100</f>
        <v>58.649789029535867</v>
      </c>
      <c r="J36" s="37">
        <f>+(J35/$H35)*100</f>
        <v>41.350210970464133</v>
      </c>
    </row>
    <row r="37" spans="1:10" x14ac:dyDescent="0.25">
      <c r="A37" s="13"/>
      <c r="B37" s="134">
        <v>2006</v>
      </c>
      <c r="C37" s="67" t="s">
        <v>31</v>
      </c>
      <c r="D37" s="53">
        <f>SUM(D27+D17+D7)</f>
        <v>1527</v>
      </c>
      <c r="E37" s="54">
        <f t="shared" ref="E37:J37" si="1">SUM(E27+E17+E7)</f>
        <v>740</v>
      </c>
      <c r="F37" s="79">
        <f t="shared" ref="F37" si="2">SUM(F27+F17+F7)</f>
        <v>69</v>
      </c>
      <c r="G37" s="120">
        <f t="shared" si="1"/>
        <v>16</v>
      </c>
      <c r="H37" s="131">
        <f t="shared" si="1"/>
        <v>2352</v>
      </c>
      <c r="I37" s="55">
        <f t="shared" si="1"/>
        <v>1185</v>
      </c>
      <c r="J37" s="110">
        <f t="shared" si="1"/>
        <v>1167</v>
      </c>
    </row>
    <row r="38" spans="1:10" x14ac:dyDescent="0.25">
      <c r="A38" s="18" t="s">
        <v>30</v>
      </c>
      <c r="B38" s="135"/>
      <c r="C38" s="65" t="s">
        <v>21</v>
      </c>
      <c r="D38" s="19">
        <f>+(D37/$H37)*100</f>
        <v>64.923469387755105</v>
      </c>
      <c r="E38" s="20">
        <f>+(E37/$H37)*100</f>
        <v>31.462585034013607</v>
      </c>
      <c r="F38" s="73">
        <f>+(F37/$H37)*100</f>
        <v>2.9336734693877551</v>
      </c>
      <c r="G38" s="22">
        <f>+(G37/$H37)*100</f>
        <v>0.68027210884353739</v>
      </c>
      <c r="H38" s="21">
        <f>SUM(D38:G38)</f>
        <v>100</v>
      </c>
      <c r="I38" s="21">
        <f>+(I37/$H37)*100</f>
        <v>50.382653061224488</v>
      </c>
      <c r="J38" s="57">
        <f>+(J37/$H37)*100</f>
        <v>49.617346938775512</v>
      </c>
    </row>
    <row r="39" spans="1:10" x14ac:dyDescent="0.25">
      <c r="A39" s="18"/>
      <c r="B39" s="140">
        <v>2008</v>
      </c>
      <c r="C39" s="64" t="s">
        <v>19</v>
      </c>
      <c r="D39" s="58">
        <f t="shared" ref="D39:J39" si="3">D9+D19+D29</f>
        <v>1513</v>
      </c>
      <c r="E39" s="59">
        <f t="shared" si="3"/>
        <v>810</v>
      </c>
      <c r="F39" s="80">
        <f t="shared" ref="F39" si="4">F9+F19+F29</f>
        <v>81</v>
      </c>
      <c r="G39" s="121">
        <f t="shared" si="3"/>
        <v>18</v>
      </c>
      <c r="H39" s="132">
        <f t="shared" si="3"/>
        <v>2422</v>
      </c>
      <c r="I39" s="60">
        <f t="shared" si="3"/>
        <v>1166</v>
      </c>
      <c r="J39" s="61">
        <f t="shared" si="3"/>
        <v>1256</v>
      </c>
    </row>
    <row r="40" spans="1:10" x14ac:dyDescent="0.25">
      <c r="A40" s="23" t="s">
        <v>32</v>
      </c>
      <c r="B40" s="135"/>
      <c r="C40" s="65" t="s">
        <v>21</v>
      </c>
      <c r="D40" s="19">
        <f>+(D39/$H39)*100</f>
        <v>62.46903385631709</v>
      </c>
      <c r="E40" s="20">
        <f>+(E39/$H39)*100</f>
        <v>33.443435177539222</v>
      </c>
      <c r="F40" s="73">
        <f>+(F39/$H39)*100</f>
        <v>3.3443435177539227</v>
      </c>
      <c r="G40" s="22">
        <f>+(G39/$H39)*100</f>
        <v>0.74318744838976047</v>
      </c>
      <c r="H40" s="21">
        <f t="shared" ref="H40:H46" si="5">SUM(D40:G40)</f>
        <v>100</v>
      </c>
      <c r="I40" s="21">
        <f>+(I39/$H39)*100</f>
        <v>48.142031379025596</v>
      </c>
      <c r="J40" s="57">
        <f>+(J39/$H39)*100</f>
        <v>51.857968620974404</v>
      </c>
    </row>
    <row r="41" spans="1:10" x14ac:dyDescent="0.25">
      <c r="A41" s="18"/>
      <c r="B41" s="142">
        <v>2010</v>
      </c>
      <c r="C41" s="66" t="s">
        <v>19</v>
      </c>
      <c r="D41" s="58">
        <f>D11+D21+D31</f>
        <v>1671</v>
      </c>
      <c r="E41" s="59">
        <f>E11+E21+E31</f>
        <v>938</v>
      </c>
      <c r="F41" s="80">
        <f>F11+F21+F31</f>
        <v>121</v>
      </c>
      <c r="G41" s="121">
        <f>G11+G21+G31</f>
        <v>25</v>
      </c>
      <c r="H41" s="132">
        <f t="shared" si="5"/>
        <v>2755</v>
      </c>
      <c r="I41" s="60">
        <f>I11+I21+I31</f>
        <v>1309</v>
      </c>
      <c r="J41" s="61">
        <f>J11+J21+J31</f>
        <v>1446</v>
      </c>
    </row>
    <row r="42" spans="1:10" x14ac:dyDescent="0.25">
      <c r="A42" s="18"/>
      <c r="B42" s="142"/>
      <c r="C42" s="66" t="s">
        <v>21</v>
      </c>
      <c r="D42" s="29">
        <f>+(D41/$H41)*100</f>
        <v>60.653357531760435</v>
      </c>
      <c r="E42" s="30">
        <f>+(E41/$H41)*100</f>
        <v>34.047186932849364</v>
      </c>
      <c r="F42" s="75">
        <f>+(F41/$H41)*100</f>
        <v>4.3920145190562616</v>
      </c>
      <c r="G42" s="32">
        <f>+(G41/$H41)*100</f>
        <v>0.90744101633393837</v>
      </c>
      <c r="H42" s="31">
        <f t="shared" si="5"/>
        <v>100</v>
      </c>
      <c r="I42" s="31">
        <f>+(I41/$H41)*100</f>
        <v>47.513611615245011</v>
      </c>
      <c r="J42" s="52">
        <f>+(J41/$H41)*100</f>
        <v>52.486388384754989</v>
      </c>
    </row>
    <row r="43" spans="1:10" x14ac:dyDescent="0.25">
      <c r="A43" s="18"/>
      <c r="B43" s="140">
        <v>2011</v>
      </c>
      <c r="C43" s="92" t="s">
        <v>19</v>
      </c>
      <c r="D43" s="58">
        <f>D13+D23+D33</f>
        <v>1722</v>
      </c>
      <c r="E43" s="59">
        <f>E13+E23+E33</f>
        <v>985</v>
      </c>
      <c r="F43" s="80">
        <f>F13+F23+F33</f>
        <v>133</v>
      </c>
      <c r="G43" s="121">
        <f>G13+G23+G33</f>
        <v>28</v>
      </c>
      <c r="H43" s="132">
        <f t="shared" si="5"/>
        <v>2868</v>
      </c>
      <c r="I43" s="60">
        <f>I13+I23+I33</f>
        <v>1334</v>
      </c>
      <c r="J43" s="61">
        <f>J13+J23+J33</f>
        <v>1534</v>
      </c>
    </row>
    <row r="44" spans="1:10" x14ac:dyDescent="0.25">
      <c r="A44" s="18"/>
      <c r="B44" s="142"/>
      <c r="C44" s="94" t="s">
        <v>21</v>
      </c>
      <c r="D44" s="29">
        <f>+(D43/$H43)*100</f>
        <v>60.041841004184107</v>
      </c>
      <c r="E44" s="30">
        <f>+(E43/$H43)*100</f>
        <v>34.344490934449098</v>
      </c>
      <c r="F44" s="75">
        <f>+(F43/$H43)*100</f>
        <v>4.637377963737797</v>
      </c>
      <c r="G44" s="32">
        <f>+(G43/$H43)*100</f>
        <v>0.97629009762900976</v>
      </c>
      <c r="H44" s="31">
        <f t="shared" si="5"/>
        <v>100</v>
      </c>
      <c r="I44" s="31">
        <f>+(I43/$H43)*100</f>
        <v>46.513249651324969</v>
      </c>
      <c r="J44" s="52">
        <f>+(J43/$H43)*100</f>
        <v>53.486750348675038</v>
      </c>
    </row>
    <row r="45" spans="1:10" x14ac:dyDescent="0.25">
      <c r="A45" s="18"/>
      <c r="B45" s="140">
        <v>2012</v>
      </c>
      <c r="C45" s="92" t="s">
        <v>19</v>
      </c>
      <c r="D45" s="58">
        <f>D15+D25+D35</f>
        <v>1746</v>
      </c>
      <c r="E45" s="59">
        <f>E15+E25+E35</f>
        <v>1031</v>
      </c>
      <c r="F45" s="80">
        <f>F15+F25+F35</f>
        <v>152</v>
      </c>
      <c r="G45" s="121">
        <f>G15+G25+G35</f>
        <v>29</v>
      </c>
      <c r="H45" s="132">
        <f t="shared" si="5"/>
        <v>2958</v>
      </c>
      <c r="I45" s="60">
        <f>I15+I25+I35</f>
        <v>1363</v>
      </c>
      <c r="J45" s="61">
        <f>J15+J25+J35</f>
        <v>1595</v>
      </c>
    </row>
    <row r="46" spans="1:10" ht="13.5" thickBot="1" x14ac:dyDescent="0.3">
      <c r="A46" s="33"/>
      <c r="B46" s="141"/>
      <c r="C46" s="93" t="s">
        <v>21</v>
      </c>
      <c r="D46" s="34">
        <f>+(D45/$H45)*100</f>
        <v>59.026369168356993</v>
      </c>
      <c r="E46" s="35">
        <f>+(E45/$H45)*100</f>
        <v>34.854631507775522</v>
      </c>
      <c r="F46" s="76">
        <f>+(F45/$H45)*100</f>
        <v>5.1386071670047331</v>
      </c>
      <c r="G46" s="37">
        <f>+(G45/$H45)*100</f>
        <v>0.98039215686274506</v>
      </c>
      <c r="H46" s="36">
        <f t="shared" si="5"/>
        <v>100</v>
      </c>
      <c r="I46" s="36">
        <f>+(I45/$H45)*100</f>
        <v>46.078431372549019</v>
      </c>
      <c r="J46" s="62">
        <f>+(J45/$H45)*100</f>
        <v>53.921568627450981</v>
      </c>
    </row>
    <row r="49" spans="1:1" x14ac:dyDescent="0.25">
      <c r="A49" s="63"/>
    </row>
  </sheetData>
  <mergeCells count="23">
    <mergeCell ref="B45:B46"/>
    <mergeCell ref="B29:B30"/>
    <mergeCell ref="B31:B32"/>
    <mergeCell ref="B35:B36"/>
    <mergeCell ref="B37:B38"/>
    <mergeCell ref="B39:B40"/>
    <mergeCell ref="B41:B42"/>
    <mergeCell ref="B33:B34"/>
    <mergeCell ref="B43:B44"/>
    <mergeCell ref="B27:B28"/>
    <mergeCell ref="A4:A6"/>
    <mergeCell ref="B4:B6"/>
    <mergeCell ref="H4:H6"/>
    <mergeCell ref="B7:B8"/>
    <mergeCell ref="B9:B10"/>
    <mergeCell ref="B11:B12"/>
    <mergeCell ref="B15:B16"/>
    <mergeCell ref="B17:B18"/>
    <mergeCell ref="B19:B20"/>
    <mergeCell ref="B21:B22"/>
    <mergeCell ref="B25:B26"/>
    <mergeCell ref="B23:B24"/>
    <mergeCell ref="B13:B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215117-8C29-4AB9-96E8-ED965D57E5BE}"/>
</file>

<file path=customXml/itemProps2.xml><?xml version="1.0" encoding="utf-8"?>
<ds:datastoreItem xmlns:ds="http://schemas.openxmlformats.org/officeDocument/2006/customXml" ds:itemID="{299FE5F5-22DB-4300-948F-0383BF1919C3}"/>
</file>

<file path=customXml/itemProps3.xml><?xml version="1.0" encoding="utf-8"?>
<ds:datastoreItem xmlns:ds="http://schemas.openxmlformats.org/officeDocument/2006/customXml" ds:itemID="{44B6B978-E5FB-4F63-963A-924E28AA7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9</vt:lpstr>
    </vt:vector>
  </TitlesOfParts>
  <Company>Stellenbosch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User</cp:lastModifiedBy>
  <cp:lastPrinted>2011-09-20T12:07:03Z</cp:lastPrinted>
  <dcterms:created xsi:type="dcterms:W3CDTF">2010-10-19T06:50:00Z</dcterms:created>
  <dcterms:modified xsi:type="dcterms:W3CDTF">2013-03-14T13:29:50Z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