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tephanie\Documents\HEI Grant Contracts 2019_21\Vaccines\PSET Vaccine Rollout Plan\District Sites\"/>
    </mc:Choice>
  </mc:AlternateContent>
  <xr:revisionPtr revIDLastSave="0" documentId="13_ncr:1_{68BEE4A0-4D2A-4DFD-A4C5-1D69BFFD9617}" xr6:coauthVersionLast="47" xr6:coauthVersionMax="47" xr10:uidLastSave="{00000000-0000-0000-0000-000000000000}"/>
  <bookViews>
    <workbookView xWindow="-108" yWindow="-108" windowWidth="23256" windowHeight="12576" tabRatio="721" firstSheet="1" activeTab="1" xr2:uid="{D8FACE4C-02D7-4E17-B189-42416CE4BB01}"/>
  </bookViews>
  <sheets>
    <sheet name="Summary pivot" sheetId="8" state="hidden" r:id="rId1"/>
    <sheet name="Eastern Cape" sheetId="1" r:id="rId2"/>
    <sheet name="Free State" sheetId="11" r:id="rId3"/>
    <sheet name="Gauteng" sheetId="12" r:id="rId4"/>
    <sheet name="KwaZulu Natal" sheetId="13" r:id="rId5"/>
    <sheet name="Mpumalanga" sheetId="14" r:id="rId6"/>
    <sheet name="Limpopo" sheetId="15" r:id="rId7"/>
    <sheet name="North West" sheetId="16" r:id="rId8"/>
    <sheet name="Northern Cape" sheetId="17" r:id="rId9"/>
    <sheet name="Western Cape" sheetId="18" r:id="rId10"/>
    <sheet name="Sheet5" sheetId="6" state="hidden" r:id="rId11"/>
  </sheets>
  <definedNames>
    <definedName name="_xlnm._FilterDatabase" localSheetId="1" hidden="1">'Eastern Cape'!$A$1:$D$257</definedName>
    <definedName name="_xlnm._FilterDatabase" localSheetId="2" hidden="1">'Free State'!$A$1:$D$53</definedName>
    <definedName name="_xlnm._FilterDatabase" localSheetId="3" hidden="1">Gauteng!$A$1:$D$156</definedName>
    <definedName name="_xlnm._FilterDatabase" localSheetId="4" hidden="1">'KwaZulu Natal'!$A$1:$D$396</definedName>
    <definedName name="_xlnm._FilterDatabase" localSheetId="6" hidden="1">Limpopo!$A$1:$D$1</definedName>
    <definedName name="_xlnm._FilterDatabase" localSheetId="5" hidden="1">Mpumalanga!$A$1:$D$1</definedName>
    <definedName name="_xlnm._FilterDatabase" localSheetId="7" hidden="1">'North West'!$A$1:$D$1</definedName>
    <definedName name="_xlnm._FilterDatabase" localSheetId="8" hidden="1">'Northern Cape'!$A$1:$D$1</definedName>
    <definedName name="_xlnm._FilterDatabase" localSheetId="9" hidden="1">'Western Cape'!$A$1:$D$1</definedName>
  </definedNames>
  <calcPr calcId="191029"/>
  <pivotCaches>
    <pivotCache cacheId="5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6" l="1"/>
  <c r="D3" i="6" s="1"/>
  <c r="E3" i="6"/>
  <c r="C4" i="6"/>
  <c r="D4" i="6" s="1"/>
  <c r="C5" i="6"/>
  <c r="E5" i="6" s="1"/>
  <c r="C6" i="6"/>
  <c r="D6" i="6"/>
  <c r="E6" i="6"/>
  <c r="G6" i="6"/>
  <c r="C7" i="6"/>
  <c r="E7" i="6" s="1"/>
  <c r="G7" i="6" s="1"/>
  <c r="D7" i="6"/>
  <c r="C8" i="6"/>
  <c r="D8" i="6"/>
  <c r="E8" i="6"/>
  <c r="G8" i="6"/>
  <c r="C9" i="6"/>
  <c r="D9" i="6"/>
  <c r="G9" i="6" s="1"/>
  <c r="E9" i="6"/>
  <c r="C10" i="6"/>
  <c r="D10" i="6"/>
  <c r="E10" i="6"/>
  <c r="G10" i="6"/>
  <c r="C11" i="6"/>
  <c r="D11" i="6"/>
  <c r="G11" i="6" s="1"/>
  <c r="E11" i="6"/>
  <c r="B12" i="6"/>
  <c r="C13" i="6"/>
  <c r="D13" i="6"/>
  <c r="E13" i="6"/>
  <c r="G13" i="6" s="1"/>
  <c r="C14" i="6"/>
  <c r="D14" i="6"/>
  <c r="E14" i="6"/>
  <c r="C15" i="6"/>
  <c r="D15" i="6" s="1"/>
  <c r="E15" i="6"/>
  <c r="C16" i="6"/>
  <c r="D16" i="6"/>
  <c r="E16" i="6"/>
  <c r="C17" i="6"/>
  <c r="E17" i="6" s="1"/>
  <c r="G17" i="6" s="1"/>
  <c r="D17" i="6"/>
  <c r="C18" i="6"/>
  <c r="D18" i="6"/>
  <c r="E18" i="6"/>
  <c r="C19" i="6"/>
  <c r="D19" i="6"/>
  <c r="E19" i="6"/>
  <c r="G19" i="6" s="1"/>
  <c r="C20" i="6"/>
  <c r="E20" i="6" s="1"/>
  <c r="C21" i="6"/>
  <c r="D21" i="6"/>
  <c r="E21" i="6"/>
  <c r="G21" i="6" s="1"/>
  <c r="C22" i="6"/>
  <c r="D22" i="6"/>
  <c r="E22" i="6"/>
  <c r="C23" i="6"/>
  <c r="D23" i="6" s="1"/>
  <c r="E23" i="6"/>
  <c r="C24" i="6"/>
  <c r="D24" i="6"/>
  <c r="E24" i="6"/>
  <c r="C25" i="6"/>
  <c r="E25" i="6" s="1"/>
  <c r="D25" i="6"/>
  <c r="C26" i="6"/>
  <c r="D26" i="6"/>
  <c r="E26" i="6"/>
  <c r="C27" i="6"/>
  <c r="D27" i="6"/>
  <c r="G27" i="6" s="1"/>
  <c r="E27" i="6"/>
  <c r="C28" i="6"/>
  <c r="D28" i="6" s="1"/>
  <c r="C29" i="6"/>
  <c r="D29" i="6"/>
  <c r="E29" i="6"/>
  <c r="G29" i="6"/>
  <c r="C30" i="6"/>
  <c r="D30" i="6"/>
  <c r="G30" i="6" s="1"/>
  <c r="E30" i="6"/>
  <c r="C31" i="6"/>
  <c r="D31" i="6" s="1"/>
  <c r="E31" i="6"/>
  <c r="C32" i="6"/>
  <c r="D32" i="6"/>
  <c r="E32" i="6"/>
  <c r="C33" i="6"/>
  <c r="D33" i="6"/>
  <c r="G33" i="6" s="1"/>
  <c r="E33" i="6"/>
  <c r="C34" i="6"/>
  <c r="D34" i="6"/>
  <c r="E34" i="6"/>
  <c r="C35" i="6"/>
  <c r="D35" i="6" s="1"/>
  <c r="C36" i="6"/>
  <c r="D36" i="6"/>
  <c r="E36" i="6"/>
  <c r="C37" i="6"/>
  <c r="E37" i="6" s="1"/>
  <c r="D37" i="6"/>
  <c r="C38" i="6"/>
  <c r="D38" i="6"/>
  <c r="E38" i="6"/>
  <c r="C39" i="6"/>
  <c r="D39" i="6"/>
  <c r="E39" i="6"/>
  <c r="C40" i="6"/>
  <c r="D40" i="6"/>
  <c r="G40" i="6" s="1"/>
  <c r="E40" i="6"/>
  <c r="C41" i="6"/>
  <c r="D41" i="6"/>
  <c r="E41" i="6"/>
  <c r="C42" i="6"/>
  <c r="E42" i="6" s="1"/>
  <c r="D42" i="6"/>
  <c r="C43" i="6"/>
  <c r="E43" i="6" s="1"/>
  <c r="C44" i="6"/>
  <c r="D44" i="6"/>
  <c r="E44" i="6"/>
  <c r="C45" i="6"/>
  <c r="E45" i="6" s="1"/>
  <c r="D45" i="6"/>
  <c r="G45" i="6" s="1"/>
  <c r="C46" i="6"/>
  <c r="D46" i="6"/>
  <c r="G46" i="6" s="1"/>
  <c r="E46" i="6"/>
  <c r="C47" i="6"/>
  <c r="D47" i="6" s="1"/>
  <c r="C48" i="6"/>
  <c r="D48" i="6"/>
  <c r="E48" i="6"/>
  <c r="C49" i="6"/>
  <c r="D49" i="6" s="1"/>
  <c r="C50" i="6"/>
  <c r="D50" i="6"/>
  <c r="G50" i="6" s="1"/>
  <c r="E50" i="6"/>
  <c r="C51" i="6"/>
  <c r="D51" i="6" s="1"/>
  <c r="C52" i="6"/>
  <c r="D52" i="6"/>
  <c r="E52" i="6"/>
  <c r="C53" i="6"/>
  <c r="D53" i="6" s="1"/>
  <c r="C54" i="6"/>
  <c r="D54" i="6"/>
  <c r="G54" i="6" s="1"/>
  <c r="E54" i="6"/>
  <c r="C55" i="6"/>
  <c r="D55" i="6" s="1"/>
  <c r="C56" i="6"/>
  <c r="D56" i="6"/>
  <c r="E56" i="6"/>
  <c r="C57" i="6"/>
  <c r="D57" i="6" s="1"/>
  <c r="C58" i="6"/>
  <c r="D58" i="6"/>
  <c r="G58" i="6" s="1"/>
  <c r="E58" i="6"/>
  <c r="C59" i="6"/>
  <c r="D59" i="6" s="1"/>
  <c r="C60" i="6"/>
  <c r="D60" i="6"/>
  <c r="E60" i="6"/>
  <c r="C61" i="6"/>
  <c r="D61" i="6" s="1"/>
  <c r="C62" i="6"/>
  <c r="D62" i="6"/>
  <c r="G62" i="6" s="1"/>
  <c r="E62" i="6"/>
  <c r="C63" i="6"/>
  <c r="D63" i="6" s="1"/>
  <c r="C64" i="6"/>
  <c r="D64" i="6"/>
  <c r="E64" i="6"/>
  <c r="C65" i="6"/>
  <c r="D65" i="6" s="1"/>
  <c r="C66" i="6"/>
  <c r="E66" i="6" s="1"/>
  <c r="D66" i="6"/>
  <c r="D52" i="8"/>
  <c r="D36" i="8"/>
  <c r="D5" i="8"/>
  <c r="D19" i="8"/>
  <c r="D40" i="8"/>
  <c r="D13" i="8"/>
  <c r="D31" i="8"/>
  <c r="D45" i="8"/>
  <c r="G25" i="6" l="1"/>
  <c r="G37" i="6"/>
  <c r="G39" i="6"/>
  <c r="G64" i="6"/>
  <c r="G52" i="6"/>
  <c r="G41" i="6"/>
  <c r="G66" i="6"/>
  <c r="E35" i="6"/>
  <c r="G35" i="6" s="1"/>
  <c r="D20" i="6"/>
  <c r="G20" i="6" s="1"/>
  <c r="D5" i="6"/>
  <c r="G5" i="6" s="1"/>
  <c r="G42" i="6"/>
  <c r="G14" i="6"/>
  <c r="G22" i="6"/>
  <c r="G48" i="6"/>
  <c r="G34" i="6"/>
  <c r="E4" i="6"/>
  <c r="G4" i="6" s="1"/>
  <c r="G60" i="6"/>
  <c r="G36" i="6"/>
  <c r="E28" i="6"/>
  <c r="G28" i="6" s="1"/>
  <c r="G32" i="6"/>
  <c r="G56" i="6"/>
  <c r="G44" i="6"/>
  <c r="G24" i="6"/>
  <c r="G16" i="6"/>
  <c r="G38" i="6"/>
  <c r="G31" i="6"/>
  <c r="G26" i="6"/>
  <c r="D43" i="6"/>
  <c r="G23" i="6"/>
  <c r="G18" i="6"/>
  <c r="G15" i="6"/>
  <c r="G3" i="6"/>
  <c r="F52" i="8"/>
  <c r="F13" i="8"/>
  <c r="F40" i="8"/>
  <c r="F45" i="8"/>
  <c r="F36" i="8"/>
  <c r="F19" i="8"/>
  <c r="F31" i="8"/>
  <c r="F5" i="8"/>
  <c r="G55" i="6"/>
  <c r="G43" i="6"/>
  <c r="C12" i="6"/>
  <c r="E65" i="6"/>
  <c r="G65" i="6" s="1"/>
  <c r="E63" i="6"/>
  <c r="G63" i="6" s="1"/>
  <c r="E61" i="6"/>
  <c r="G61" i="6" s="1"/>
  <c r="E59" i="6"/>
  <c r="G59" i="6" s="1"/>
  <c r="E57" i="6"/>
  <c r="G57" i="6" s="1"/>
  <c r="E55" i="6"/>
  <c r="E53" i="6"/>
  <c r="G53" i="6" s="1"/>
  <c r="E51" i="6"/>
  <c r="G51" i="6" s="1"/>
  <c r="E49" i="6"/>
  <c r="G49" i="6" s="1"/>
  <c r="E47" i="6"/>
  <c r="G47" i="6" s="1"/>
  <c r="D12" i="6" l="1"/>
  <c r="E12" i="6"/>
  <c r="E67" i="6" s="1"/>
  <c r="D67" i="6" l="1"/>
  <c r="G67" i="6" s="1"/>
  <c r="G12" i="6"/>
</calcChain>
</file>

<file path=xl/sharedStrings.xml><?xml version="1.0" encoding="utf-8"?>
<sst xmlns="http://schemas.openxmlformats.org/spreadsheetml/2006/main" count="8189" uniqueCount="2254">
  <si>
    <t>Province</t>
  </si>
  <si>
    <t>District</t>
  </si>
  <si>
    <t>Sub-District</t>
  </si>
  <si>
    <t>Vaccination Site Name</t>
  </si>
  <si>
    <t>Public sector OHS Site (Yes/No)</t>
  </si>
  <si>
    <t>Free State</t>
  </si>
  <si>
    <t xml:space="preserve">Fezile Dabi </t>
  </si>
  <si>
    <t>Moqhaka</t>
  </si>
  <si>
    <t>Boitumelo Regional Hospital</t>
  </si>
  <si>
    <t>Xhariep</t>
  </si>
  <si>
    <t>Mohokare</t>
  </si>
  <si>
    <t>Matlakeng Clinic, Zastron</t>
  </si>
  <si>
    <t>Albert Nzula Hospital</t>
  </si>
  <si>
    <t>Thembalethu Clinic, Smithfield</t>
  </si>
  <si>
    <t>Winnie Mandela Clinic, Rouxville</t>
  </si>
  <si>
    <t>Letsemeng</t>
  </si>
  <si>
    <t>Bophelong CHC, Petrusburg</t>
  </si>
  <si>
    <t>Ethembeni Clinic, Koffiefontein</t>
  </si>
  <si>
    <t>Jacobsdal Clinic</t>
  </si>
  <si>
    <t>Luckhoff Clinic</t>
  </si>
  <si>
    <t>Oppermans Gronde Clinic</t>
  </si>
  <si>
    <t>Kopanong</t>
  </si>
  <si>
    <t>Fauresmith Clinic</t>
  </si>
  <si>
    <t>Itumeleng Clinic, Jagersfontein</t>
  </si>
  <si>
    <t>Mamello Clinic, Trompsburg</t>
  </si>
  <si>
    <t>Nelson Mandela Clinic, Edenburg</t>
  </si>
  <si>
    <t>Phekolong Clinic, Reddersburg</t>
  </si>
  <si>
    <t>Sehularo Tau Clinic, Springfontein</t>
  </si>
  <si>
    <t>Lepoi Clinic, Bethulie</t>
  </si>
  <si>
    <t>Flora Park Clinic, Gariep Dam</t>
  </si>
  <si>
    <t>Phillipolis Clinic</t>
  </si>
  <si>
    <t>Diamant Hospital</t>
  </si>
  <si>
    <t xml:space="preserve">Lejweleputswa </t>
  </si>
  <si>
    <t>Matjhabeng</t>
  </si>
  <si>
    <t>Bongani Regional Hospital</t>
  </si>
  <si>
    <t>Katleho District Hospital</t>
  </si>
  <si>
    <t>Thusanong District Hospital</t>
  </si>
  <si>
    <t>Nala</t>
  </si>
  <si>
    <t>Nala District Hospital</t>
  </si>
  <si>
    <t>Tswelopele</t>
  </si>
  <si>
    <t>Mohau District Hospital</t>
  </si>
  <si>
    <t>Masilonyana</t>
  </si>
  <si>
    <t>Winburg District Hospital</t>
  </si>
  <si>
    <t>Tokologo</t>
  </si>
  <si>
    <t>Dealsville Clinic</t>
  </si>
  <si>
    <t>Thabo Mofutsanyana</t>
  </si>
  <si>
    <t>Dihlabeng</t>
  </si>
  <si>
    <t>Dihlabeng regional hospital, Bethlehem</t>
  </si>
  <si>
    <t>Mantsopa</t>
  </si>
  <si>
    <t>Senoritha Nthlabathi DH</t>
  </si>
  <si>
    <t>Nketoana</t>
  </si>
  <si>
    <t>Nketoana Hospital</t>
  </si>
  <si>
    <t xml:space="preserve">Phumelela </t>
  </si>
  <si>
    <t xml:space="preserve">Phumelela District hospital </t>
  </si>
  <si>
    <t>Setsoto</t>
  </si>
  <si>
    <t>Phutholoha hospital</t>
  </si>
  <si>
    <t>Mangaung</t>
  </si>
  <si>
    <t>Bloemfontein</t>
  </si>
  <si>
    <t>Boikhucho</t>
  </si>
  <si>
    <t>Thaba Nchu</t>
  </si>
  <si>
    <t>Botshabelo</t>
  </si>
  <si>
    <t>MUCPP</t>
  </si>
  <si>
    <t>Universitas</t>
  </si>
  <si>
    <t>Pelonomi</t>
  </si>
  <si>
    <t>fs Botshabelo Hospital</t>
  </si>
  <si>
    <t>fs Dr JS Moroka Hospital</t>
  </si>
  <si>
    <t>North West</t>
  </si>
  <si>
    <t>Ngaka Modiri Molema DM</t>
  </si>
  <si>
    <t>Ratlou</t>
  </si>
  <si>
    <t>Ratlou CHC</t>
  </si>
  <si>
    <t>Tswaing</t>
  </si>
  <si>
    <t>Delareyville CHC</t>
  </si>
  <si>
    <t>Ramotshele Moiloa</t>
  </si>
  <si>
    <t>Lehurutshe Hospital</t>
  </si>
  <si>
    <t>Disobotla</t>
  </si>
  <si>
    <t>Gelukspan Hospital</t>
  </si>
  <si>
    <t>Ottosdal</t>
  </si>
  <si>
    <t>Itsoseng</t>
  </si>
  <si>
    <t>Mahikeng</t>
  </si>
  <si>
    <t>Ramatlabama CHC</t>
  </si>
  <si>
    <t>Dr K Kaunda DM</t>
  </si>
  <si>
    <t>Maqwassie hills</t>
  </si>
  <si>
    <t>Tswelelang CHC</t>
  </si>
  <si>
    <t>Nic Bodenstein Hospital</t>
  </si>
  <si>
    <t>Leeudoringstad CHC</t>
  </si>
  <si>
    <t>Matlosana</t>
  </si>
  <si>
    <t>Botshabelo CHC</t>
  </si>
  <si>
    <t>Delekile Khosa Clinic</t>
  </si>
  <si>
    <t>Grace Mokhomo Clinic</t>
  </si>
  <si>
    <t>JB Marks</t>
  </si>
  <si>
    <t>Boiki Tlhapi CHC</t>
  </si>
  <si>
    <t>Bojanala Platinum DM</t>
  </si>
  <si>
    <t>Moretele</t>
  </si>
  <si>
    <t>Mathibestad CHC</t>
  </si>
  <si>
    <t>Kgetleng</t>
  </si>
  <si>
    <t>Swartruggens CHC</t>
  </si>
  <si>
    <t>Koster Hospital</t>
  </si>
  <si>
    <t>Moses Kotane</t>
  </si>
  <si>
    <t>Madikwe Clinic</t>
  </si>
  <si>
    <t>Moses Kotane Hospital</t>
  </si>
  <si>
    <t>Rustenburg</t>
  </si>
  <si>
    <t>Boitekong CHC</t>
  </si>
  <si>
    <t>Madibeng</t>
  </si>
  <si>
    <t>Bapong CHC</t>
  </si>
  <si>
    <t>Brits Hospital</t>
  </si>
  <si>
    <t>Klerksdorp/Tshepong Hospital</t>
  </si>
  <si>
    <t>Witrand Hospital</t>
  </si>
  <si>
    <t>West Vaal hospital</t>
  </si>
  <si>
    <t>N12 CHC</t>
  </si>
  <si>
    <t>Ventersdorp CHC</t>
  </si>
  <si>
    <t>Maqwassie Hills</t>
  </si>
  <si>
    <t>Gen de la Rey Hospital</t>
  </si>
  <si>
    <t>Mafikeng Provincial Hospital</t>
  </si>
  <si>
    <t>Zeerust Hospital</t>
  </si>
  <si>
    <t>Job Shimankana Tabane Hospital</t>
  </si>
  <si>
    <t>Bafokeng CHC</t>
  </si>
  <si>
    <t>Ruth Segomotsi Mompati DM</t>
  </si>
  <si>
    <t>Naledi</t>
  </si>
  <si>
    <t>Joe Morolong Memorial</t>
  </si>
  <si>
    <t>Taung</t>
  </si>
  <si>
    <t>Sekhing CHC</t>
  </si>
  <si>
    <t>Lekwa Temane</t>
  </si>
  <si>
    <t>Schweizer Reneke Hospital</t>
  </si>
  <si>
    <t>Stella CHC</t>
  </si>
  <si>
    <t>Kagisano Molopo</t>
  </si>
  <si>
    <t>Ganyesa</t>
  </si>
  <si>
    <t>Mamusa</t>
  </si>
  <si>
    <t>Bloemhof CHC</t>
  </si>
  <si>
    <t>Taung Hosp</t>
  </si>
  <si>
    <t>Christiana Hospital</t>
  </si>
  <si>
    <t>Limpopo</t>
  </si>
  <si>
    <t>Capricorn District</t>
  </si>
  <si>
    <t>Polokwane LM</t>
  </si>
  <si>
    <t>Seshego Hospital</t>
  </si>
  <si>
    <t>Polokwane Hospital</t>
  </si>
  <si>
    <t>Mankweng Hospital</t>
  </si>
  <si>
    <t>Molemole LM</t>
  </si>
  <si>
    <t>Botlokwa Hospital</t>
  </si>
  <si>
    <t>Blouberg LM</t>
  </si>
  <si>
    <t>Helene Franz Hospital</t>
  </si>
  <si>
    <t>Lepelle-Nkumpi LM</t>
  </si>
  <si>
    <t>Lebowakgomo Hospital</t>
  </si>
  <si>
    <t>WF Knobel Hospital</t>
  </si>
  <si>
    <t>Zebediela Hospital</t>
  </si>
  <si>
    <t>Mopani District</t>
  </si>
  <si>
    <t>Ba-Phalaborwa LM</t>
  </si>
  <si>
    <t>Maphutha L Malatjie Hospital</t>
  </si>
  <si>
    <t>Greater Giyani LM</t>
  </si>
  <si>
    <t>Nkhensani Hospital</t>
  </si>
  <si>
    <t>Greater Tzaneen LM</t>
  </si>
  <si>
    <t>Letaba Hospital</t>
  </si>
  <si>
    <t>Greater Letaba LM</t>
  </si>
  <si>
    <t>Kgapane Hospital</t>
  </si>
  <si>
    <t>Dr CN Phatudi Hospital</t>
  </si>
  <si>
    <t>Maruleng LM</t>
  </si>
  <si>
    <t>Sekororo Hospital</t>
  </si>
  <si>
    <t>Van Velden Memorial (Tzaneen) Hospital</t>
  </si>
  <si>
    <t>Sekhukhune District</t>
  </si>
  <si>
    <t>Fetakgomo Tubatse LM</t>
  </si>
  <si>
    <t>Dilokong Hospital</t>
  </si>
  <si>
    <t>Ephraim Mogale LM</t>
  </si>
  <si>
    <t>Matlala Hospital</t>
  </si>
  <si>
    <t>E Motsoaledi LM</t>
  </si>
  <si>
    <t>Groblersdal Hospital</t>
  </si>
  <si>
    <t>Makhuduthamaga LM</t>
  </si>
  <si>
    <t>Jane Furse Hospital</t>
  </si>
  <si>
    <t>Philadelphia Hospital</t>
  </si>
  <si>
    <t>St Rita's Hospital</t>
  </si>
  <si>
    <t>Mecklenburg Hospital</t>
  </si>
  <si>
    <t>Vhembe District</t>
  </si>
  <si>
    <t>Collins Chabane LM</t>
  </si>
  <si>
    <t>Malamulele Hospital</t>
  </si>
  <si>
    <t>Makhado LM</t>
  </si>
  <si>
    <t>Elim Hospital</t>
  </si>
  <si>
    <t>Louis Trichardt Hospital</t>
  </si>
  <si>
    <t>Musina LM</t>
  </si>
  <si>
    <t>Messina Hospital</t>
  </si>
  <si>
    <t>Thulamela LM</t>
  </si>
  <si>
    <t>Donald Fraser Hospital</t>
  </si>
  <si>
    <t>Siloam Hospital</t>
  </si>
  <si>
    <t>Waterberg District</t>
  </si>
  <si>
    <t>Thabazimbi LM</t>
  </si>
  <si>
    <t>Thabazimbi Hospital</t>
  </si>
  <si>
    <t>Bela-Bela LM</t>
  </si>
  <si>
    <t>Warmbaths Hospital</t>
  </si>
  <si>
    <t>Lephalale LM</t>
  </si>
  <si>
    <t>Ellisras Hospital</t>
  </si>
  <si>
    <t>Witpoort Hospital</t>
  </si>
  <si>
    <t>Mogalakwena LM</t>
  </si>
  <si>
    <t>Mokopane Hospital</t>
  </si>
  <si>
    <t>George Masebe Hospital</t>
  </si>
  <si>
    <t>Voortrekker Memorial (Potgietersrus) Hospital</t>
  </si>
  <si>
    <t>Mookgophong/Modimolle LM</t>
  </si>
  <si>
    <t>FH Odendaal (Nylstroom) Hospital</t>
  </si>
  <si>
    <t>Mpumalanga</t>
  </si>
  <si>
    <t>Middelburg Hospital</t>
  </si>
  <si>
    <t>Adelaide Tambo Hall</t>
  </si>
  <si>
    <t>Eric Jiyane Hall</t>
  </si>
  <si>
    <t>Nasareth Hall</t>
  </si>
  <si>
    <t>Eastdene Hall</t>
  </si>
  <si>
    <t>Rockdale Clinic</t>
  </si>
  <si>
    <t>Sikhululiwe Clinic</t>
  </si>
  <si>
    <t>CCM Church</t>
  </si>
  <si>
    <t>Hendrina Municipal Chamber</t>
  </si>
  <si>
    <t>Sydney Choma Hall</t>
  </si>
  <si>
    <t>Piet Tlou Hall</t>
  </si>
  <si>
    <t>Cynthia Murphy Hall</t>
  </si>
  <si>
    <t>Taaljard Cricketclub Hall</t>
  </si>
  <si>
    <t>Kwazamokuhle Clinic</t>
  </si>
  <si>
    <t>Siyathuthuka Hall</t>
  </si>
  <si>
    <t>Beyers Naude Hall</t>
  </si>
  <si>
    <t>Ben Gazi Hall</t>
  </si>
  <si>
    <t>Machadodorp Clinic</t>
  </si>
  <si>
    <t>Sakhelwe Clinic</t>
  </si>
  <si>
    <t>Wonderfontein Hall</t>
  </si>
  <si>
    <t>Ga-Phaahla Hall</t>
  </si>
  <si>
    <t>Witbank Hospital</t>
  </si>
  <si>
    <t>Vaalbank Hall</t>
  </si>
  <si>
    <t>Marapyane Hall</t>
  </si>
  <si>
    <t>Matshiding Community Hall</t>
  </si>
  <si>
    <t>Lefiso Community Hall</t>
  </si>
  <si>
    <t>Allmansdrift C Community Hall</t>
  </si>
  <si>
    <t>Nokaneng Community Hall</t>
  </si>
  <si>
    <t>Thabana Community Hall</t>
  </si>
  <si>
    <t>Pankop Community Hall</t>
  </si>
  <si>
    <t>Kameelrivier B Hall</t>
  </si>
  <si>
    <t xml:space="preserve">Phake Bethesda Church </t>
  </si>
  <si>
    <t>Katjibana Tribal Office Center</t>
  </si>
  <si>
    <t>Nkosini Cluster Community Hall</t>
  </si>
  <si>
    <t xml:space="preserve">Mmametlhake Hospital </t>
  </si>
  <si>
    <t>Witllagte Tribal Hall</t>
  </si>
  <si>
    <t>Digwale Community Hall</t>
  </si>
  <si>
    <t>Loding Dutch Reformed Church</t>
  </si>
  <si>
    <t>Seabe Mmutle  School</t>
  </si>
  <si>
    <t>Pieterskraal Ndebele Church</t>
  </si>
  <si>
    <t>Troya CBC Church</t>
  </si>
  <si>
    <t>Allmansdrift B Hall</t>
  </si>
  <si>
    <t>Watervaal Social Grant PayPoint</t>
  </si>
  <si>
    <t>Makometsane Roman Catholic Church</t>
  </si>
  <si>
    <t>Senotlelo Multipurpose Centre</t>
  </si>
  <si>
    <t>Marathobolong Home base Care Centre</t>
  </si>
  <si>
    <t>Lefisoane Hall</t>
  </si>
  <si>
    <t>Wolwekraal Church Of God</t>
  </si>
  <si>
    <t>Mogononong Home base Care Centre</t>
  </si>
  <si>
    <t>Ga Maria Homebase Care Centre</t>
  </si>
  <si>
    <t>Magana Aids Project Centre</t>
  </si>
  <si>
    <t>Phake Rankaile Social Grant Pay Point</t>
  </si>
  <si>
    <t>Phake Ratlhagane Dutch Reformed Church</t>
  </si>
  <si>
    <t xml:space="preserve">Molapomogale </t>
  </si>
  <si>
    <t>Impungwe Hospital</t>
  </si>
  <si>
    <t>Cosmos Private Hospital</t>
  </si>
  <si>
    <t xml:space="preserve">Lynville Hall </t>
  </si>
  <si>
    <t>Ogies clinic</t>
  </si>
  <si>
    <t xml:space="preserve">Vosman Hall </t>
  </si>
  <si>
    <t xml:space="preserve">Glenco Mine </t>
  </si>
  <si>
    <t xml:space="preserve">Thugela hospital </t>
  </si>
  <si>
    <t>Botleng Proper</t>
  </si>
  <si>
    <t>Nons Eie Old age home</t>
  </si>
  <si>
    <t>Malitha Old Age home</t>
  </si>
  <si>
    <t>Kosmos Old age home</t>
  </si>
  <si>
    <t>Thembalethu CHC</t>
  </si>
  <si>
    <t>Kwaggafontein CHC</t>
  </si>
  <si>
    <t>Kwaggafontein Community Hall</t>
  </si>
  <si>
    <t>Verena Community Hall</t>
  </si>
  <si>
    <t>Vlaklaagte No 2 Centres</t>
  </si>
  <si>
    <t>Goederede (Pastor Modau)</t>
  </si>
  <si>
    <t>Boekenhoutheok (Endlini yabo Gogo)</t>
  </si>
  <si>
    <t>Mandela Community Hall</t>
  </si>
  <si>
    <t>Lakloof Community Hall</t>
  </si>
  <si>
    <t>Wolvenkop Community Hall</t>
  </si>
  <si>
    <t xml:space="preserve">Tweefontein M (God is Able Church) </t>
  </si>
  <si>
    <t>Evander Hospital</t>
  </si>
  <si>
    <t>Bethal Hospital</t>
  </si>
  <si>
    <t>Ermelo Hospital</t>
  </si>
  <si>
    <t>City of Mbombela</t>
  </si>
  <si>
    <t>Rob Ferreira Hospital</t>
  </si>
  <si>
    <t>Shongwe Hospital</t>
  </si>
  <si>
    <t>Agincourt CHC</t>
  </si>
  <si>
    <t>Thulamahashe CHC</t>
  </si>
  <si>
    <t>Emalahleni LM</t>
  </si>
  <si>
    <t>Western Cape</t>
  </si>
  <si>
    <t>Cape Winelands</t>
  </si>
  <si>
    <t>Drakenstein Municipality</t>
  </si>
  <si>
    <t>Thusong Centre Phola Park</t>
  </si>
  <si>
    <t>TC Newman CDC</t>
  </si>
  <si>
    <t>Wellington CDC</t>
  </si>
  <si>
    <t>Windmeul Clinic</t>
  </si>
  <si>
    <t>Mbekweni Community Hall</t>
  </si>
  <si>
    <t>Langeberg Municipality</t>
  </si>
  <si>
    <t>Cogmanskloof Clinic</t>
  </si>
  <si>
    <t>Zolani Clinic</t>
  </si>
  <si>
    <t>Montagu Clinic</t>
  </si>
  <si>
    <t>McGregor Clinic</t>
  </si>
  <si>
    <t>Callie de Wet Hall</t>
  </si>
  <si>
    <t>Montagu Community Hall</t>
  </si>
  <si>
    <t>Ashton Town Hall</t>
  </si>
  <si>
    <t>Stellenbosch Municipality</t>
  </si>
  <si>
    <t>Cloetesville CDC</t>
  </si>
  <si>
    <t>Kayamandi Clinic</t>
  </si>
  <si>
    <t>Idas Valley Clinic</t>
  </si>
  <si>
    <t>Kylemore Clinic</t>
  </si>
  <si>
    <t>Don and Pat Bilton Clinic</t>
  </si>
  <si>
    <t>Klapmuts Multi-Purpose Centre</t>
  </si>
  <si>
    <t>Groendal Community Hall</t>
  </si>
  <si>
    <t>Van Der Stel Sports Grounds</t>
  </si>
  <si>
    <t>Kayamandi Corridor</t>
  </si>
  <si>
    <t>Eikestad Hall</t>
  </si>
  <si>
    <t>Witzenberg Municipality</t>
  </si>
  <si>
    <t>Ceres Hospital</t>
  </si>
  <si>
    <t>Prince Alfred Hamlet Clinic</t>
  </si>
  <si>
    <t>Op die Berg Clinic</t>
  </si>
  <si>
    <t>Tulbagh Clinic</t>
  </si>
  <si>
    <t>Wolseley Clinic</t>
  </si>
  <si>
    <t>Bella Vista Clinic</t>
  </si>
  <si>
    <t>Central Karoo</t>
  </si>
  <si>
    <t>Beaufort West Municipality</t>
  </si>
  <si>
    <t>Merweville Satellite Clinic</t>
  </si>
  <si>
    <t>Hillside Clinic</t>
  </si>
  <si>
    <t>Beaufort West CDC</t>
  </si>
  <si>
    <t>Kwamandlenkosi Clinic</t>
  </si>
  <si>
    <t>Nieuveldpark Clinic</t>
  </si>
  <si>
    <t>Nelspoort Clinic</t>
  </si>
  <si>
    <t>Murraysburg Clinic</t>
  </si>
  <si>
    <t>Laingsburg Municipality</t>
  </si>
  <si>
    <t>Matjiesfontein Satellite Clinic</t>
  </si>
  <si>
    <t>Laingsburg Clinic</t>
  </si>
  <si>
    <t>Prince Albert Municipality</t>
  </si>
  <si>
    <t>Prince Albert Clinic</t>
  </si>
  <si>
    <t>Klaarstroom Satellite Clinic</t>
  </si>
  <si>
    <t>Leeu-Gamka Clinic</t>
  </si>
  <si>
    <t>Garden Route</t>
  </si>
  <si>
    <t>Bitou Municipality</t>
  </si>
  <si>
    <t>Plettenberg Bay Clinic</t>
  </si>
  <si>
    <t>Kwanokuthula CDC</t>
  </si>
  <si>
    <t>Crags Clinic</t>
  </si>
  <si>
    <t>Kranshoek Clinic</t>
  </si>
  <si>
    <t>George Municipality</t>
  </si>
  <si>
    <t>Harry Comay TB Hospital</t>
  </si>
  <si>
    <t>Thembalethu CDC</t>
  </si>
  <si>
    <t>George Central Clinic</t>
  </si>
  <si>
    <t>Uniondale Hospital</t>
  </si>
  <si>
    <t>Pacaltsdorp Clinic</t>
  </si>
  <si>
    <t>George Mobile 1</t>
  </si>
  <si>
    <t>Hessequa Municipality</t>
  </si>
  <si>
    <t>Riversdale Civic Centre</t>
  </si>
  <si>
    <t>Heidelberg Duivenhoks Hall</t>
  </si>
  <si>
    <t>Albertinia Theronsville Hall</t>
  </si>
  <si>
    <t>Melkhoutfontein Satellite Clinic</t>
  </si>
  <si>
    <t>Still Bay Civic Centre</t>
  </si>
  <si>
    <t>Slangrivier Satellite Clinic</t>
  </si>
  <si>
    <t>Witsand de Duine Hall</t>
  </si>
  <si>
    <t>Gouritsmond Hall</t>
  </si>
  <si>
    <t>Kannaland Municipality</t>
  </si>
  <si>
    <t>Zoar Sports Club</t>
  </si>
  <si>
    <t>Ladismith DRC Church Hall</t>
  </si>
  <si>
    <t>Calitzdorp DRC Church Hall</t>
  </si>
  <si>
    <t>Van Wyksdorp Kerksaal</t>
  </si>
  <si>
    <t>Knysna Municipality</t>
  </si>
  <si>
    <t>Knysna CDC</t>
  </si>
  <si>
    <t>Knysna Town Hall</t>
  </si>
  <si>
    <t>Sedgefield Clinic</t>
  </si>
  <si>
    <t>Keurhoek Satellite Clinic</t>
  </si>
  <si>
    <t>Karatara Satellite Clinic</t>
  </si>
  <si>
    <t>Mossel Bay Municipality</t>
  </si>
  <si>
    <t>Alma CDC</t>
  </si>
  <si>
    <t>Wolwedans Community Hall</t>
  </si>
  <si>
    <t>Mossel Bay Town Hall</t>
  </si>
  <si>
    <t>Mossel Bay Outreach Mobile</t>
  </si>
  <si>
    <t>D'Almeida Community Hall</t>
  </si>
  <si>
    <t>Oudtshoorn Municipality</t>
  </si>
  <si>
    <t>Dysselsdorp Clinic</t>
  </si>
  <si>
    <t>De Rust (Blommenek) Clinic</t>
  </si>
  <si>
    <t>Overberg</t>
  </si>
  <si>
    <t>Cape Agulhas Municipality</t>
  </si>
  <si>
    <t>Bredasdorp Glaskasteel</t>
  </si>
  <si>
    <t>Nelson Mandela Hall</t>
  </si>
  <si>
    <t>Bredasdorp Mobile 1</t>
  </si>
  <si>
    <t>Struisbaai Clinic</t>
  </si>
  <si>
    <t>Napier Clinic</t>
  </si>
  <si>
    <t>Elim Satellite Clinic</t>
  </si>
  <si>
    <t>Waenhuiskrans Satellite Clinic</t>
  </si>
  <si>
    <t>Bredasdorp Mobile 2</t>
  </si>
  <si>
    <t>Overstrand Municipality</t>
  </si>
  <si>
    <t>Mooi Uitsig Community Hall</t>
  </si>
  <si>
    <t>Hermanus CDC</t>
  </si>
  <si>
    <t>Mount Pleasant Moffat Hall</t>
  </si>
  <si>
    <t>Hermanus Auditorium</t>
  </si>
  <si>
    <t>Zwelihle Community Hall</t>
  </si>
  <si>
    <t>Proteadorp Community Hall</t>
  </si>
  <si>
    <t>Stanford Clinic</t>
  </si>
  <si>
    <t>Caledon/Hermanus/Stanford Mobile 4</t>
  </si>
  <si>
    <t>Sports Hall Gansbaai</t>
  </si>
  <si>
    <t>Chapel Bettysbay</t>
  </si>
  <si>
    <t>Hawston Thusong Hall</t>
  </si>
  <si>
    <t>Swellendam Municipality</t>
  </si>
  <si>
    <t>Swellendam Showgrounds</t>
  </si>
  <si>
    <t>Railton Community Hall</t>
  </si>
  <si>
    <t>Fort Haven Hall Barrydale</t>
  </si>
  <si>
    <t>Suurbraak Clinic</t>
  </si>
  <si>
    <t>Buffeljagsrivier Clinic</t>
  </si>
  <si>
    <t>Theewaterskloof Municipality</t>
  </si>
  <si>
    <t xml:space="preserve">Grabouw Kleinbegin/Timbers </t>
  </si>
  <si>
    <t>Grabouw CHC</t>
  </si>
  <si>
    <t>Villiersdorp Clinic</t>
  </si>
  <si>
    <t>Caledon Hospital</t>
  </si>
  <si>
    <t>Villiersdorp - Vrederus Annex</t>
  </si>
  <si>
    <t>Botrivier Clinic</t>
  </si>
  <si>
    <t>Genadendal Clinic</t>
  </si>
  <si>
    <t>Voorstekraal Satellite Clinic</t>
  </si>
  <si>
    <t>Bereaville Satellite Clinic</t>
  </si>
  <si>
    <t>Greyton Satellite Clinic</t>
  </si>
  <si>
    <t>Caledon Clinic</t>
  </si>
  <si>
    <t>Tesselaarsdal Satellite Clinic</t>
  </si>
  <si>
    <t>Victoria Hall Caledon</t>
  </si>
  <si>
    <t>Riviersonderend Clinic</t>
  </si>
  <si>
    <t>West Coast</t>
  </si>
  <si>
    <t>Bergrivier Municipality</t>
  </si>
  <si>
    <t>Piketberg Clinic</t>
  </si>
  <si>
    <t>Porterville Clinic</t>
  </si>
  <si>
    <t>Wittewater Satellite Clinic</t>
  </si>
  <si>
    <t>Goedverwacht Satellite Clinic</t>
  </si>
  <si>
    <t>Eendekuil Satellite Clinic</t>
  </si>
  <si>
    <t>Redelinghuys Satellite Clinic</t>
  </si>
  <si>
    <t>Aurora Satellite Clinic</t>
  </si>
  <si>
    <t>Velddrif Clinic</t>
  </si>
  <si>
    <t>Cederberg Municipality</t>
  </si>
  <si>
    <t>Citrusdal Clinic</t>
  </si>
  <si>
    <t>Citrusdal Hospital</t>
  </si>
  <si>
    <t>Graafwater Clinic</t>
  </si>
  <si>
    <t>Clanwilliam Hospital</t>
  </si>
  <si>
    <t>Lamberts Bay Clinic</t>
  </si>
  <si>
    <t>Elands Bay Clinic</t>
  </si>
  <si>
    <t>Wupperthal Clinic</t>
  </si>
  <si>
    <t>Matzikama Municipality</t>
  </si>
  <si>
    <t>Klawer Community Hall</t>
  </si>
  <si>
    <t>Vredendal Hospital</t>
  </si>
  <si>
    <t>Lutzville Community Hall West</t>
  </si>
  <si>
    <t>Lutzville Uitkyk</t>
  </si>
  <si>
    <t>Vredendal North Community Hall</t>
  </si>
  <si>
    <t>Vredendal South Community Hall</t>
  </si>
  <si>
    <t>Van Rhynsdorp Community Hall</t>
  </si>
  <si>
    <t>Doringbaai Satellite Clinic</t>
  </si>
  <si>
    <t>Ebenhaezer Satellite Clinic</t>
  </si>
  <si>
    <t>Koekenaap Satellite Clinic</t>
  </si>
  <si>
    <t>Bitterfontein Satellite Clinic</t>
  </si>
  <si>
    <t>Kliprand Satellite Clinic</t>
  </si>
  <si>
    <t>Molsvlei Satellite Clinic</t>
  </si>
  <si>
    <t>Nuwerus Satellite Clinic</t>
  </si>
  <si>
    <t>Rietpoort Satellite Clinic</t>
  </si>
  <si>
    <t>Stofkraal Satellite Clinic</t>
  </si>
  <si>
    <t>Saldanha Bay Municipality</t>
  </si>
  <si>
    <t>Vredenburg Hospital</t>
  </si>
  <si>
    <t>Diazville Community Hall</t>
  </si>
  <si>
    <t>Hopefield Community Hall</t>
  </si>
  <si>
    <t>Skilpad Hall</t>
  </si>
  <si>
    <t>Sandy Point Community Hall</t>
  </si>
  <si>
    <t>Solomon Paternoster Hall</t>
  </si>
  <si>
    <t>Saldanha Multi-purpose Hall</t>
  </si>
  <si>
    <t>Dial Rock Saldanha</t>
  </si>
  <si>
    <t>Laingville Church</t>
  </si>
  <si>
    <t>Steenbergs Cove</t>
  </si>
  <si>
    <t>Langebaan Town Hall</t>
  </si>
  <si>
    <t>Swartland Municipality</t>
  </si>
  <si>
    <t>Swartland Hospital</t>
  </si>
  <si>
    <t>Moorreesburg Town hall</t>
  </si>
  <si>
    <t>Darling Community Hall</t>
  </si>
  <si>
    <t>Riebeek Wes Town Hall</t>
  </si>
  <si>
    <t>Riebeek Kasteel Community Hall</t>
  </si>
  <si>
    <t>Koringberg Satellite Clinic</t>
  </si>
  <si>
    <t>Abbotsdale Satellite Clinic</t>
  </si>
  <si>
    <t>Kalbaskraal Satellite Clinic</t>
  </si>
  <si>
    <t>Riverlands Satellite Clinic</t>
  </si>
  <si>
    <t>Yzerfontein Town Hall</t>
  </si>
  <si>
    <t>Chatsworth Satellite Clinic</t>
  </si>
  <si>
    <t xml:space="preserve">Wesbank Community Hall </t>
  </si>
  <si>
    <t>KwaZulu-Natal</t>
  </si>
  <si>
    <t>eThekwini MM</t>
  </si>
  <si>
    <t>eThekwini Sub-district</t>
  </si>
  <si>
    <t>Clairwood Hospital</t>
  </si>
  <si>
    <t>Inkosi Albert Luthuli Central Hospital</t>
  </si>
  <si>
    <t>Prince Mshiyeni Memorial Hospital</t>
  </si>
  <si>
    <t>Amanzimtoti Civic Centre</t>
  </si>
  <si>
    <t>Bethsaida Ministries International</t>
  </si>
  <si>
    <t>Moses Mabhida People's Park</t>
  </si>
  <si>
    <t>Pinetown Civic Centre</t>
  </si>
  <si>
    <t>Tongaat Indoor Sports Centre</t>
  </si>
  <si>
    <t>Watercrest Underground Parking</t>
  </si>
  <si>
    <t>Harry Gwala DM</t>
  </si>
  <si>
    <t>uMzimkhulu LM</t>
  </si>
  <si>
    <t>kz Rietvlei Hospital</t>
  </si>
  <si>
    <t>King Cetshwayo DM</t>
  </si>
  <si>
    <t>uMlalazi  LM</t>
  </si>
  <si>
    <t>king dinuzulu hall</t>
  </si>
  <si>
    <t>Mthonjaneni LM</t>
  </si>
  <si>
    <t>Melmoth Sports Indoor</t>
  </si>
  <si>
    <t>Ugu DM</t>
  </si>
  <si>
    <t>Ray Nkonyeni LM</t>
  </si>
  <si>
    <t>Port Shepstone Hospital</t>
  </si>
  <si>
    <t>Umuziwabantu LM</t>
  </si>
  <si>
    <t>St Andrew's Hospital</t>
  </si>
  <si>
    <t>Umzumbe LM</t>
  </si>
  <si>
    <t>Turton CHC - (Mfundo Arnold Lushaba CHC)</t>
  </si>
  <si>
    <t>Port Shepstone Civic Centre</t>
  </si>
  <si>
    <t>Harding Town Hall</t>
  </si>
  <si>
    <t>Isibanini Hall</t>
  </si>
  <si>
    <t>uMgungundlovu DM</t>
  </si>
  <si>
    <t>Impendle LM</t>
  </si>
  <si>
    <t>Impendle Hall</t>
  </si>
  <si>
    <t>Edendale Hospital</t>
  </si>
  <si>
    <t>Umshwathi LM</t>
  </si>
  <si>
    <t>Bambanani Hall</t>
  </si>
  <si>
    <t>Cool Air Hall</t>
  </si>
  <si>
    <t xml:space="preserve">Newhanover Hall </t>
  </si>
  <si>
    <t xml:space="preserve">Swayimane Hall </t>
  </si>
  <si>
    <t>Efaye Hall</t>
  </si>
  <si>
    <t>The Msunduzi LM</t>
  </si>
  <si>
    <t>Caprisa Vulindlela CRS</t>
  </si>
  <si>
    <t>Caluza Sports Ground</t>
  </si>
  <si>
    <t>Imbali Unit 1 Hall</t>
  </si>
  <si>
    <t>Grey's Hospital</t>
  </si>
  <si>
    <t>Royal Show Grounds</t>
  </si>
  <si>
    <t xml:space="preserve">AF Wood Hall </t>
  </si>
  <si>
    <t>Civic Centre</t>
  </si>
  <si>
    <t>Truro Hall</t>
  </si>
  <si>
    <t>Richmond LM</t>
  </si>
  <si>
    <t>Agricultural Hall</t>
  </si>
  <si>
    <t>uMngeni LM</t>
  </si>
  <si>
    <t>Mpophomeni Hall</t>
  </si>
  <si>
    <t>Umzinyathi DM</t>
  </si>
  <si>
    <t>Msinga LM</t>
  </si>
  <si>
    <t xml:space="preserve">CJ Mthethwa Hall </t>
  </si>
  <si>
    <t>uThukela DM</t>
  </si>
  <si>
    <t>Alfred Duma LM</t>
  </si>
  <si>
    <t>St Chads CHC</t>
  </si>
  <si>
    <t>Ezakheni B Hall</t>
  </si>
  <si>
    <t>Inkosi Langalibalele LM</t>
  </si>
  <si>
    <t>Estcourt Hospital</t>
  </si>
  <si>
    <t>Wembezi Community Hall</t>
  </si>
  <si>
    <t>Weenen Community Hall</t>
  </si>
  <si>
    <t>Zululand DM</t>
  </si>
  <si>
    <t>uPhongolo LM</t>
  </si>
  <si>
    <t>Itshelejuba Hospital</t>
  </si>
  <si>
    <t>Belgrade Hall</t>
  </si>
  <si>
    <t>Ulundi LM</t>
  </si>
  <si>
    <t>Nkonjeni Hospital</t>
  </si>
  <si>
    <t>P Z Phakathi Hall</t>
  </si>
  <si>
    <t>KwaNjojo Hall</t>
  </si>
  <si>
    <t>Gauteng</t>
  </si>
  <si>
    <t>Ekurhuleni MM</t>
  </si>
  <si>
    <t>ROBERT MANGALISO SOBUKWE</t>
  </si>
  <si>
    <t>GALESHEWE DAY HOSPITAL</t>
  </si>
  <si>
    <t>CONNIE VORSTER HOSPITAL</t>
  </si>
  <si>
    <t>VALSPAN CLINIC</t>
  </si>
  <si>
    <t xml:space="preserve">GANSPAN CLINIC </t>
  </si>
  <si>
    <t>Cyferskuil clinic</t>
  </si>
  <si>
    <t>Mogwase CHC</t>
  </si>
  <si>
    <t>Ngwathe</t>
  </si>
  <si>
    <t>Tokollo District Hospital</t>
  </si>
  <si>
    <t>Nkangala DM</t>
  </si>
  <si>
    <t>Steve Tshwete LM</t>
  </si>
  <si>
    <t>Emakhazeni LM</t>
  </si>
  <si>
    <t>HA Grove Hospital</t>
  </si>
  <si>
    <t>Dr JS Moroka LM</t>
  </si>
  <si>
    <t>Mmametlhake Hospital</t>
  </si>
  <si>
    <t>Victor Khanye LM</t>
  </si>
  <si>
    <t>Thembisile Hani LM</t>
  </si>
  <si>
    <t>Zakheni Hall</t>
  </si>
  <si>
    <t>Leratong  Hall</t>
  </si>
  <si>
    <t>Bernice Samuels Hospital</t>
  </si>
  <si>
    <t>Rhenosterkop Clinic</t>
  </si>
  <si>
    <t>Seabe CHC</t>
  </si>
  <si>
    <t>Marapyane CHC</t>
  </si>
  <si>
    <t>Valschfontein Clinic</t>
  </si>
  <si>
    <t>Siyabuswa CHC</t>
  </si>
  <si>
    <t>De Beersput Clinic</t>
  </si>
  <si>
    <t>Allemansdrift B Clinic</t>
  </si>
  <si>
    <t>Kalkfontein Clinic</t>
  </si>
  <si>
    <t>Nokaneng CHC</t>
  </si>
  <si>
    <t>Mmametlhake CHC</t>
  </si>
  <si>
    <t>Bloedfontein Clinic</t>
  </si>
  <si>
    <t>Lefisoane Clinic</t>
  </si>
  <si>
    <t>Witlaagte Clinic</t>
  </si>
  <si>
    <t>Phake Clinic</t>
  </si>
  <si>
    <t>Wolwekraal Clinic</t>
  </si>
  <si>
    <t>Haakdoringlaagte Clinic</t>
  </si>
  <si>
    <t>Allemansdrift C CHC</t>
  </si>
  <si>
    <t>Troya Clinic</t>
  </si>
  <si>
    <t>Pieterskraal Clinic</t>
  </si>
  <si>
    <t>Kameelrivier B Clinic</t>
  </si>
  <si>
    <t>Kliplaatdrift Clinic</t>
  </si>
  <si>
    <t>Leeufontein Clinic</t>
  </si>
  <si>
    <t>Senzangakhona Digital Village Clinic</t>
  </si>
  <si>
    <t>Waterval Boven Gateway Clinic</t>
  </si>
  <si>
    <t>Belfast Gateway Clinic</t>
  </si>
  <si>
    <t>Siyathuthuka Clinic</t>
  </si>
  <si>
    <t>Wonderfontein Clinic</t>
  </si>
  <si>
    <t>Ogies Clinic</t>
  </si>
  <si>
    <t>Lynnville Clinic</t>
  </si>
  <si>
    <t>Kriel Clinic</t>
  </si>
  <si>
    <t>Ackerville Clinic</t>
  </si>
  <si>
    <t>Empumelelweni CHC</t>
  </si>
  <si>
    <t>Phola CHC</t>
  </si>
  <si>
    <t>Beatty Clinic</t>
  </si>
  <si>
    <t>Hlalanikahle Clinic</t>
  </si>
  <si>
    <t>Louise Clinic</t>
  </si>
  <si>
    <t>Middelburg Ext 8 Clinic</t>
  </si>
  <si>
    <t>Newtown Parkhome Clinic</t>
  </si>
  <si>
    <t>Pullenshope Clinic</t>
  </si>
  <si>
    <t>Nasaret Clinic</t>
  </si>
  <si>
    <t>Hendrina Clinic</t>
  </si>
  <si>
    <t>Eastdene Clinic</t>
  </si>
  <si>
    <t>Middelburg Gateway Clinic</t>
  </si>
  <si>
    <t>Doornkop Clinic</t>
  </si>
  <si>
    <t>Boekenhouthoek Clinic</t>
  </si>
  <si>
    <t>Tweefontein M Clinic</t>
  </si>
  <si>
    <t>Mathyzensloop Clinic</t>
  </si>
  <si>
    <t>Vlaklaagte 1 Clinic</t>
  </si>
  <si>
    <t>Tweefontein H Clinic</t>
  </si>
  <si>
    <t>Tweefontein A Clinic</t>
  </si>
  <si>
    <t>KwaMhlanga CHC</t>
  </si>
  <si>
    <t>Empilweni Clinic</t>
  </si>
  <si>
    <t>Goederede Clinic</t>
  </si>
  <si>
    <t>Kwaggafontein A Clinic</t>
  </si>
  <si>
    <t>Kwaggafontein C CHC</t>
  </si>
  <si>
    <t>Tweefontein C Clinic</t>
  </si>
  <si>
    <t>Tweefontein D Clinic</t>
  </si>
  <si>
    <t>Kameelpoortnek Clinic</t>
  </si>
  <si>
    <t>Tweefontein G CHC</t>
  </si>
  <si>
    <t>Botleng Clinic</t>
  </si>
  <si>
    <t>Delmas Clinic</t>
  </si>
  <si>
    <t>Ehlanzeni DM</t>
  </si>
  <si>
    <t>Bushbuckridge LM</t>
  </si>
  <si>
    <t>Arthurstone Clinic</t>
  </si>
  <si>
    <t>Mapulaneng Hospital</t>
  </si>
  <si>
    <t>Belfast Clinic (Bushbuckridge)</t>
  </si>
  <si>
    <t>Brooklyn Clinic</t>
  </si>
  <si>
    <t>Calcutta Clinic</t>
  </si>
  <si>
    <t>Casteel Clinic</t>
  </si>
  <si>
    <t>Cork Clinic</t>
  </si>
  <si>
    <t>Cunningmoore Clinic</t>
  </si>
  <si>
    <t>Dingledale Clinic</t>
  </si>
  <si>
    <t>Edinburg Clinic</t>
  </si>
  <si>
    <t>Gottenburg Clinic</t>
  </si>
  <si>
    <t>Thokozane Clinic</t>
  </si>
  <si>
    <t>Justicia Clinic</t>
  </si>
  <si>
    <t>Islington Clinic</t>
  </si>
  <si>
    <t>Lillydale Clinic</t>
  </si>
  <si>
    <t>Madras Clinic</t>
  </si>
  <si>
    <t>Cottondale Clinic</t>
  </si>
  <si>
    <t>Rolle Clinic</t>
  </si>
  <si>
    <t>Shatale Clinic</t>
  </si>
  <si>
    <t>Dwarsloop Clinic</t>
  </si>
  <si>
    <t>Moreipuso Clinic</t>
  </si>
  <si>
    <t>Utah Clinic</t>
  </si>
  <si>
    <t>Xanthia Clinic</t>
  </si>
  <si>
    <t>Zoeknog Clinic</t>
  </si>
  <si>
    <t>Hluvukani Clinic</t>
  </si>
  <si>
    <t>Jim Brown Clinic</t>
  </si>
  <si>
    <t>Kildare Clinic</t>
  </si>
  <si>
    <t>Ludlow Clinic</t>
  </si>
  <si>
    <t>Marite Clinic</t>
  </si>
  <si>
    <t>Maviljan Clinic</t>
  </si>
  <si>
    <t>Mkhuhlu Clinic</t>
  </si>
  <si>
    <t>Murhotso Clinic</t>
  </si>
  <si>
    <t>Oakley Clinic</t>
  </si>
  <si>
    <t>Orinoco Clinic</t>
  </si>
  <si>
    <t>Tintswalo Gateway Clinic</t>
  </si>
  <si>
    <t>Welverdiend Clinic</t>
  </si>
  <si>
    <t>Buffelshoek Clinic</t>
  </si>
  <si>
    <t>Goromane Clinic</t>
  </si>
  <si>
    <t>Nkomazi LM</t>
  </si>
  <si>
    <t>Malelane Estates Clinic</t>
  </si>
  <si>
    <t>Driekoppies Clinic</t>
  </si>
  <si>
    <t>Langloop CHC</t>
  </si>
  <si>
    <t>Middelplaas Clinic</t>
  </si>
  <si>
    <t>Ntunda CHC</t>
  </si>
  <si>
    <t>Phiva Clinic</t>
  </si>
  <si>
    <t>Masibekela Clinic</t>
  </si>
  <si>
    <t>Jeppes Reef Clinic</t>
  </si>
  <si>
    <t>Sihlangu Clinic</t>
  </si>
  <si>
    <t>Buffelspruit CHC</t>
  </si>
  <si>
    <t>Naas CHC</t>
  </si>
  <si>
    <t>Sibange Clinic</t>
  </si>
  <si>
    <t>Tonga Block C Clinic</t>
  </si>
  <si>
    <t>Boschfontein Clinic</t>
  </si>
  <si>
    <t>Jeppes Rust Clinic</t>
  </si>
  <si>
    <t>Mgobodi CHC</t>
  </si>
  <si>
    <t>Schoemansdal Clinic</t>
  </si>
  <si>
    <t>Schulzendal Clinic</t>
  </si>
  <si>
    <t>Thaba Chweu LM</t>
  </si>
  <si>
    <t>Harmony Hill Clinic</t>
  </si>
  <si>
    <t>Sabie Hospital</t>
  </si>
  <si>
    <t>Mashishing Clinic</t>
  </si>
  <si>
    <t>Simile Clinic</t>
  </si>
  <si>
    <t>Sabie Clinic</t>
  </si>
  <si>
    <t>Lydenburg Gateway Clinic</t>
  </si>
  <si>
    <t>Brondal Clinic</t>
  </si>
  <si>
    <t>Bourkes Luck Clinic</t>
  </si>
  <si>
    <t>Glory Hill Clinic</t>
  </si>
  <si>
    <t>Pilgrims Rest Clinic</t>
  </si>
  <si>
    <t>Elandsfontein Clinic</t>
  </si>
  <si>
    <t>Barberton Hospital</t>
  </si>
  <si>
    <t>Themba Hospital</t>
  </si>
  <si>
    <t>Matibidi Hospital</t>
  </si>
  <si>
    <t>Gert Sibande DM</t>
  </si>
  <si>
    <t>Msukaligwa LM</t>
  </si>
  <si>
    <t>Chief Albert Luthuli LM</t>
  </si>
  <si>
    <t>Carolina Hospital</t>
  </si>
  <si>
    <t>Govan Mbeki LM</t>
  </si>
  <si>
    <t>Lekwa LM</t>
  </si>
  <si>
    <t>Standerton Hospital</t>
  </si>
  <si>
    <t>Mkhondo LM</t>
  </si>
  <si>
    <t>Piet Retief Hospital</t>
  </si>
  <si>
    <t>Carolina Clinic</t>
  </si>
  <si>
    <t>Badplaas CHC</t>
  </si>
  <si>
    <t>Embhuleni Hospital</t>
  </si>
  <si>
    <t>Nhlazatshe 6 Clinic</t>
  </si>
  <si>
    <t>Eerstehoek Clinic</t>
  </si>
  <si>
    <t>Nhlazatshe Clinic</t>
  </si>
  <si>
    <t>Dundonald CHC</t>
  </si>
  <si>
    <t>Swallowsnest Clinic</t>
  </si>
  <si>
    <t>Mayflower CHC</t>
  </si>
  <si>
    <t>Hartebeeskop Clinic</t>
  </si>
  <si>
    <t>Tjakastad Clinic</t>
  </si>
  <si>
    <t>Arnhemburg Clinic</t>
  </si>
  <si>
    <t>Diepdale Clinic</t>
  </si>
  <si>
    <t>Mbhejeka Clinic</t>
  </si>
  <si>
    <t>Silobela Clinic</t>
  </si>
  <si>
    <t>Betty'sgoed Clinic</t>
  </si>
  <si>
    <t>Glenmore Clinic</t>
  </si>
  <si>
    <t>Mooiplaas Clinic</t>
  </si>
  <si>
    <t>Vlakplaas Clinic</t>
  </si>
  <si>
    <t>Kromdraai Clinic</t>
  </si>
  <si>
    <t>Dipaleseng</t>
  </si>
  <si>
    <t>Nthoroane Clinic</t>
  </si>
  <si>
    <t>Siyathemba CHC</t>
  </si>
  <si>
    <t>Greylingstad Clinic</t>
  </si>
  <si>
    <t>Balfour Clinic</t>
  </si>
  <si>
    <t>Dr Pixley Ka Isaka Seme LM</t>
  </si>
  <si>
    <t>Perdekop CHC</t>
  </si>
  <si>
    <t>Vukuzakhe Clinic</t>
  </si>
  <si>
    <t>Volksrust Clinic</t>
  </si>
  <si>
    <t>Wakkerstroom Clinic</t>
  </si>
  <si>
    <t>Ezamokuhle Clinic</t>
  </si>
  <si>
    <t>Daggakraal (Thembalokuphila) CHC</t>
  </si>
  <si>
    <t>Kinross (Thistle Grove) Clinic</t>
  </si>
  <si>
    <t>Langverwacht Ext 14 Clinic</t>
  </si>
  <si>
    <t>Langverwacht Clinic</t>
  </si>
  <si>
    <t>Paulina Morapeli CHC</t>
  </si>
  <si>
    <t>Embalenhle CHC</t>
  </si>
  <si>
    <t>Secunda Clinic</t>
  </si>
  <si>
    <t>Emzinoni Clinic</t>
  </si>
  <si>
    <t>Bethal Town Clinic</t>
  </si>
  <si>
    <t>Lebohang CHC</t>
  </si>
  <si>
    <t>Sead Clinic</t>
  </si>
  <si>
    <t>Trichardt Clinic</t>
  </si>
  <si>
    <t>MS Msimanga Clinic</t>
  </si>
  <si>
    <t>Mispel Street Clinic</t>
  </si>
  <si>
    <t>Stanwest (Azalia) Clinic</t>
  </si>
  <si>
    <t>Morgenzon Clinic</t>
  </si>
  <si>
    <t>Winifred Maboa CHC</t>
  </si>
  <si>
    <t>Medicare Mar-Peh Clinic</t>
  </si>
  <si>
    <t>Derby (Rustplaas) Clinic</t>
  </si>
  <si>
    <t>Amsterdam CHC</t>
  </si>
  <si>
    <t>Mkhondo Town Clinic</t>
  </si>
  <si>
    <t>Piet Retief Clinic</t>
  </si>
  <si>
    <t>Iswepe CHC</t>
  </si>
  <si>
    <t>Entombe Clinic</t>
  </si>
  <si>
    <t>Driefontein New Stands CHC</t>
  </si>
  <si>
    <t>Dirkiesdorp Clinic</t>
  </si>
  <si>
    <t>Driefontein Old Stands Clinic</t>
  </si>
  <si>
    <t>Mondi Kraft Clinic</t>
  </si>
  <si>
    <t>Savemore Clinic</t>
  </si>
  <si>
    <t>Sheepmoor CHC</t>
  </si>
  <si>
    <t>Warburton CHC</t>
  </si>
  <si>
    <t>Ermelo Clinic</t>
  </si>
  <si>
    <t>Kwazanele Clinic</t>
  </si>
  <si>
    <t>New Scotland Clinic</t>
  </si>
  <si>
    <t>Lothair (Silindile) Clinic</t>
  </si>
  <si>
    <t>Chrissiesmeer (Kwachibikhulu) Clinic</t>
  </si>
  <si>
    <t>Emthonjeni Clinic (Msukaligwa)</t>
  </si>
  <si>
    <t>Davel Clinic</t>
  </si>
  <si>
    <t>Klarinet CHC</t>
  </si>
  <si>
    <t>Tintswalo Hospital</t>
  </si>
  <si>
    <t>Happy Valley Clinic</t>
  </si>
  <si>
    <t>Chris Van Zyl Hall</t>
  </si>
  <si>
    <t>Nduli Clinic</t>
  </si>
  <si>
    <t>Toekomsrust Community Hall</t>
  </si>
  <si>
    <t>Oudtshoorn Clinic</t>
  </si>
  <si>
    <t>Crassula Community Hall</t>
  </si>
  <si>
    <t>Nuwedorp Mobile Post</t>
  </si>
  <si>
    <t xml:space="preserve">Seshego Team A </t>
  </si>
  <si>
    <t xml:space="preserve">Seshego Team B </t>
  </si>
  <si>
    <t>Polokwane Team A</t>
  </si>
  <si>
    <t xml:space="preserve">PolokwaneTeam  B </t>
  </si>
  <si>
    <t xml:space="preserve">Mankweng  Team A </t>
  </si>
  <si>
    <t xml:space="preserve">University of Limpopo </t>
  </si>
  <si>
    <t xml:space="preserve">Mankweng Team B </t>
  </si>
  <si>
    <t xml:space="preserve">Botlokwa Team A </t>
  </si>
  <si>
    <t xml:space="preserve">Blouberg Team A </t>
  </si>
  <si>
    <t xml:space="preserve">Lebowakgomo Team A </t>
  </si>
  <si>
    <t xml:space="preserve">Knobel team A </t>
  </si>
  <si>
    <t xml:space="preserve">Maphutha L Malatjie  2 </t>
  </si>
  <si>
    <t xml:space="preserve">Nkhensani Team A </t>
  </si>
  <si>
    <t xml:space="preserve">Nkhensani Team B </t>
  </si>
  <si>
    <t xml:space="preserve">Letaba Team A </t>
  </si>
  <si>
    <t xml:space="preserve">Kgapane team A </t>
  </si>
  <si>
    <t xml:space="preserve">Kgapane team B </t>
  </si>
  <si>
    <t xml:space="preserve">CN Phatudi Team A </t>
  </si>
  <si>
    <t xml:space="preserve">Sekororo Team A </t>
  </si>
  <si>
    <t xml:space="preserve">Dilokong team A </t>
  </si>
  <si>
    <t xml:space="preserve">Dilokong team B </t>
  </si>
  <si>
    <t xml:space="preserve">Matala Team A </t>
  </si>
  <si>
    <t xml:space="preserve">Jane Furse team A </t>
  </si>
  <si>
    <t xml:space="preserve">Philadephia team A </t>
  </si>
  <si>
    <t xml:space="preserve">St Ritas team A </t>
  </si>
  <si>
    <t xml:space="preserve">Malamulele Team A </t>
  </si>
  <si>
    <t xml:space="preserve">Elim Team A </t>
  </si>
  <si>
    <t xml:space="preserve">Louis Trichard Team A </t>
  </si>
  <si>
    <t xml:space="preserve">Messina Team B </t>
  </si>
  <si>
    <t xml:space="preserve">Thohoyandou CHC </t>
  </si>
  <si>
    <t xml:space="preserve">Tshilidzini Team A </t>
  </si>
  <si>
    <t xml:space="preserve">Donald Frase Team A </t>
  </si>
  <si>
    <t xml:space="preserve">Thabazimbi Team A </t>
  </si>
  <si>
    <t>Warmbaths Team A</t>
  </si>
  <si>
    <t xml:space="preserve">Ellisras team A </t>
  </si>
  <si>
    <t xml:space="preserve">Wutpoort Team A </t>
  </si>
  <si>
    <t xml:space="preserve">Mokopane Team A </t>
  </si>
  <si>
    <t xml:space="preserve">Mokopane team B </t>
  </si>
  <si>
    <t xml:space="preserve">George  Masebe Team A </t>
  </si>
  <si>
    <t xml:space="preserve">Voortrekker Team A </t>
  </si>
  <si>
    <t xml:space="preserve">Van Velden Team A </t>
  </si>
  <si>
    <t xml:space="preserve">Mecklenburg team B </t>
  </si>
  <si>
    <t xml:space="preserve">Siloam Team A </t>
  </si>
  <si>
    <t xml:space="preserve">FH odendala team A </t>
  </si>
  <si>
    <t>Johannesburg MM</t>
  </si>
  <si>
    <t>Johannesburg D SD</t>
  </si>
  <si>
    <t>CHBAH Recreational Centre</t>
  </si>
  <si>
    <t>Johannesburg C SD</t>
  </si>
  <si>
    <t>Discoverers CHC</t>
  </si>
  <si>
    <t>Johannesburg G SD</t>
  </si>
  <si>
    <t>Lenasia South Extension 5 Clinic</t>
  </si>
  <si>
    <t>Johannesburg F SD</t>
  </si>
  <si>
    <t>Charlotte Maxeke Hospital</t>
  </si>
  <si>
    <t>Danny Van Zyl recreational centre</t>
  </si>
  <si>
    <t>Johannesburg A SD</t>
  </si>
  <si>
    <t>Lord Khanyile Hall</t>
  </si>
  <si>
    <t>Kanana Community Hall</t>
  </si>
  <si>
    <t>Yeoville recreation centre</t>
  </si>
  <si>
    <t>Johannesburg B SD</t>
  </si>
  <si>
    <t>Berairo Recreational Hall</t>
  </si>
  <si>
    <t>WitPooitjie Recreational Center</t>
  </si>
  <si>
    <t>Kopanong Community Hall</t>
  </si>
  <si>
    <t>Makhaya Community Hall</t>
  </si>
  <si>
    <t>Meadowlands zone 10 Hall</t>
  </si>
  <si>
    <t>Johannesburg E SD</t>
  </si>
  <si>
    <t>Wendy wood Sports and Recreational Centre</t>
  </si>
  <si>
    <t>Mondeor Recreational Centre</t>
  </si>
  <si>
    <t>Diepkloof Community Hall</t>
  </si>
  <si>
    <t>Naledi Community Hall</t>
  </si>
  <si>
    <t>Naledi Ext 2 Sports Centre</t>
  </si>
  <si>
    <t>Weilers Farm Hall at Clinic</t>
  </si>
  <si>
    <t>Marlboro Sport Complex</t>
  </si>
  <si>
    <t>Sport Complex Alexandra Eastbank</t>
  </si>
  <si>
    <t>Ennerdale Ext 9 Community Centre</t>
  </si>
  <si>
    <t xml:space="preserve">Midrand LA EMS </t>
  </si>
  <si>
    <t>Diepsloot youth Centre</t>
  </si>
  <si>
    <t>Witkoppen Clinic</t>
  </si>
  <si>
    <t>Gross Venor Hall</t>
  </si>
  <si>
    <t>Johannesburg BSD</t>
  </si>
  <si>
    <t>Parkhurst Recreationl Centre</t>
  </si>
  <si>
    <t>Roodepoort Town Hall</t>
  </si>
  <si>
    <t>Flerhoff Community Centre</t>
  </si>
  <si>
    <t>Nkone Maruping Primary(Braamfischer Hall)</t>
  </si>
  <si>
    <t>Arekopaneng Community Hall</t>
  </si>
  <si>
    <t>Grace Bible Church Drive thru</t>
  </si>
  <si>
    <t>Phelophepha Train</t>
  </si>
  <si>
    <t>Freedom park clinic</t>
  </si>
  <si>
    <t>Poortjie clinic</t>
  </si>
  <si>
    <t>Tshepisong clinic</t>
  </si>
  <si>
    <t>Maropeng clinic</t>
  </si>
  <si>
    <t>Johannesburg SD</t>
  </si>
  <si>
    <t>Zandspruit</t>
  </si>
  <si>
    <t>johannesburg sd</t>
  </si>
  <si>
    <t>Dobsonville stadium</t>
  </si>
  <si>
    <t>johannesburg SD</t>
  </si>
  <si>
    <t>San kopanong stadium</t>
  </si>
  <si>
    <t>ekurhuleni S</t>
  </si>
  <si>
    <t>Alberton civic centre</t>
  </si>
  <si>
    <t>ekurhuleni s</t>
  </si>
  <si>
    <t>Alberton clinic</t>
  </si>
  <si>
    <t>ekurhuleni E</t>
  </si>
  <si>
    <t>springs hall</t>
  </si>
  <si>
    <t>ekurhuleni N</t>
  </si>
  <si>
    <t>Rabosotho hall</t>
  </si>
  <si>
    <t>KwaThema CHC</t>
  </si>
  <si>
    <t>actonville hall</t>
  </si>
  <si>
    <t>Christian family Church Drive Through</t>
  </si>
  <si>
    <t>DH Williams</t>
  </si>
  <si>
    <t>Midstream Primary</t>
  </si>
  <si>
    <t>Phillip Moyo CHC</t>
  </si>
  <si>
    <t>Tsakane clinic</t>
  </si>
  <si>
    <t>Vosloorus hall</t>
  </si>
  <si>
    <t>Kempton Park Civic Centre</t>
  </si>
  <si>
    <t>Esangweni CHC christian church unternational</t>
  </si>
  <si>
    <t>Daveyton CDC main</t>
  </si>
  <si>
    <t>Nokuthela Ngwenya CHC</t>
  </si>
  <si>
    <t>Jabulani Dumane CHC</t>
  </si>
  <si>
    <t>Bertha Gqxowa Hospital (Kobie Muller Hall)</t>
  </si>
  <si>
    <t>ekurhuleni n</t>
  </si>
  <si>
    <t>Boksburg Civic Hall</t>
  </si>
  <si>
    <t>ekurhuleni e</t>
  </si>
  <si>
    <t>gp Duduza Clinic</t>
  </si>
  <si>
    <t>gp Esangweni CHC</t>
  </si>
  <si>
    <t>gp Joy Clinic</t>
  </si>
  <si>
    <t>gp Phola Park CHC</t>
  </si>
  <si>
    <t>erkurhuleni s</t>
  </si>
  <si>
    <t>gp Thelle Mogoerane Regional Hospital</t>
  </si>
  <si>
    <t>erkurhuleni n</t>
  </si>
  <si>
    <t>Tembisa Hospital</t>
  </si>
  <si>
    <t>Thokoza youth center</t>
  </si>
  <si>
    <t>Pholosong hospital</t>
  </si>
  <si>
    <t>Christian Church Drive Through</t>
  </si>
  <si>
    <t>Sam Ntuli stadium</t>
  </si>
  <si>
    <t>West rand District</t>
  </si>
  <si>
    <t>Rand West City LM</t>
  </si>
  <si>
    <t>westonaria civic center (Education Department)</t>
  </si>
  <si>
    <t xml:space="preserve">westonaria civic center </t>
  </si>
  <si>
    <t>greenhills stadium  (Education Department)</t>
  </si>
  <si>
    <t xml:space="preserve">greenhills stadium  </t>
  </si>
  <si>
    <t>Merafong City LM</t>
  </si>
  <si>
    <t>Carletonville hospital</t>
  </si>
  <si>
    <t>carletonville civic center (Education Department)</t>
  </si>
  <si>
    <t>Mogale City LM</t>
  </si>
  <si>
    <t>Jubilee hall (Education Department)</t>
  </si>
  <si>
    <t xml:space="preserve">Jubilee hall </t>
  </si>
  <si>
    <t>Krugersdorp Town Hall (Phase 2)</t>
  </si>
  <si>
    <t>Zuurbekom Clinic (phase 2)</t>
  </si>
  <si>
    <t>Simunye Hall (phase 2)</t>
  </si>
  <si>
    <t>Ramosa Hall (Phase II)</t>
  </si>
  <si>
    <t>Fochville Civic Center</t>
  </si>
  <si>
    <t>Wedela Community Hall</t>
  </si>
  <si>
    <t>Khutsong Community Hall</t>
  </si>
  <si>
    <t>Nelson Mandela Hall  Tarleton(Phase 2)</t>
  </si>
  <si>
    <t>Kagiso ext12 Hall (phase2)</t>
  </si>
  <si>
    <t>Leratong Hospital</t>
  </si>
  <si>
    <t>Dr yusuf dadoo</t>
  </si>
  <si>
    <t>Randgate clinic</t>
  </si>
  <si>
    <t>Ithuteng High school</t>
  </si>
  <si>
    <t>Pink Hall</t>
  </si>
  <si>
    <t>Mining house</t>
  </si>
  <si>
    <t>Venterspost Library</t>
  </si>
  <si>
    <t>toekomsrus Community Hall</t>
  </si>
  <si>
    <t>Joe Slovo Hall</t>
  </si>
  <si>
    <t>Centenary hall</t>
  </si>
  <si>
    <t>hekpoort hall</t>
  </si>
  <si>
    <t>bekersdal care of the aged</t>
  </si>
  <si>
    <t>munsiville care of the aged</t>
  </si>
  <si>
    <t>video hall</t>
  </si>
  <si>
    <t>burgerhoop hall</t>
  </si>
  <si>
    <t>Kokosi community hall</t>
  </si>
  <si>
    <t>Tshwane MM</t>
  </si>
  <si>
    <t>Soshanguve Block JJ Clinic</t>
  </si>
  <si>
    <t>Kekana Gardens</t>
  </si>
  <si>
    <t>FF.Ribeiro clinic (Council Chamber)</t>
  </si>
  <si>
    <t>Eersterust CHC</t>
  </si>
  <si>
    <t>Zithobeni Clinic</t>
  </si>
  <si>
    <t>KT Motubatse Hall</t>
  </si>
  <si>
    <t>Phedisong 4 CHC Hall</t>
  </si>
  <si>
    <t>Suurman clinic</t>
  </si>
  <si>
    <t>Laudium CHC</t>
  </si>
  <si>
    <t>Atteridgeville Hall</t>
  </si>
  <si>
    <t>Rayton Hall</t>
  </si>
  <si>
    <t>Nellmapius Clinic</t>
  </si>
  <si>
    <t>Weskopies Hospital</t>
  </si>
  <si>
    <t>Tshwane Rehabilitation hospital</t>
  </si>
  <si>
    <t>Mabopane Indoor Center</t>
  </si>
  <si>
    <t>University of Pretoria</t>
  </si>
  <si>
    <t>Olievenhoutbosch hall</t>
  </si>
  <si>
    <t>Mamelodi hospital</t>
  </si>
  <si>
    <t>ZuidAfrikaanse hospital</t>
  </si>
  <si>
    <t>Rethabiseng hall</t>
  </si>
  <si>
    <t>Stanza Bopape hall</t>
  </si>
  <si>
    <t>Pretoria North hall</t>
  </si>
  <si>
    <t>Mandisa Shiceka Clinic</t>
  </si>
  <si>
    <t>Adelaide Tambo clinic</t>
  </si>
  <si>
    <t>Refentse Clinic (Odi)</t>
  </si>
  <si>
    <t>Temba CHC</t>
  </si>
  <si>
    <t>Northern Cape</t>
  </si>
  <si>
    <t>Francis Baard</t>
  </si>
  <si>
    <t xml:space="preserve">Sol Plaatjie </t>
  </si>
  <si>
    <t>Dikgatlong</t>
  </si>
  <si>
    <t xml:space="preserve">Phokwane </t>
  </si>
  <si>
    <t>Prof ZK Matthews Hospital</t>
  </si>
  <si>
    <t>Warrenton CHC</t>
  </si>
  <si>
    <t>Warrenton CHC - Warrenton Primary School</t>
  </si>
  <si>
    <t>Jan Kempdorp CHC Outreach 1 - Hoerskool Vaalharts</t>
  </si>
  <si>
    <t>Jan Kempdorp CHC- Huis Andalusia Outreach</t>
  </si>
  <si>
    <t>Jan Kempdorp CHC Outreach 3 - Ganspan Clinic</t>
  </si>
  <si>
    <t>Jan Kempdorp CHC  Outreach 4 - Valspan Clinic</t>
  </si>
  <si>
    <t xml:space="preserve">Hartswater (Connie Vorster) Hospital </t>
  </si>
  <si>
    <t>Hartswater (Connie Vorster) Hospital Hartswater Primary School</t>
  </si>
  <si>
    <t>Hartswater (Connie Vorster) Outreach 2 - Kgomotso High School</t>
  </si>
  <si>
    <t>Hartswater (Connie Vorster) Hospital Outreach 3 - Huis Theresa</t>
  </si>
  <si>
    <t>Robert Mangaliso Sobukwe Hospital</t>
  </si>
  <si>
    <t>Robert Mangaliso Sobukwe Hospital  Outreach 1 - Harmony Home</t>
  </si>
  <si>
    <t>Mediclinic Gariep Hospital</t>
  </si>
  <si>
    <t>Galeshewe Day Hospital</t>
  </si>
  <si>
    <t>Northern Cape Specialised Psychiatric Hospital Outreach 1 - West End Specialised TB Hospital</t>
  </si>
  <si>
    <t>Ritchie Clinic  Outreach 1 - Rietvale Community Hall</t>
  </si>
  <si>
    <t>Florianville (Floors) Clinic</t>
  </si>
  <si>
    <t>Florianville (Floors) Clinic  Outreach 1 - Newton Primary School</t>
  </si>
  <si>
    <t>Diamond Pavilion Clicks Pharmacy</t>
  </si>
  <si>
    <t>Row Labels</t>
  </si>
  <si>
    <t>Grand Total</t>
  </si>
  <si>
    <t>Count of Public sector OHS Site (Yes/No)</t>
  </si>
  <si>
    <t>(Multiple Items)</t>
  </si>
  <si>
    <t>Sum of Throughput Capacity (per day)</t>
  </si>
  <si>
    <t>Amajuba DM</t>
  </si>
  <si>
    <t>Dannhauser LM</t>
  </si>
  <si>
    <t>kz Dannhauser CHC</t>
  </si>
  <si>
    <t>Newcastle LM</t>
  </si>
  <si>
    <t>kz Madadeni Hospital</t>
  </si>
  <si>
    <t>kz Newcastle Hospital</t>
  </si>
  <si>
    <t>Emadlangeni LM</t>
  </si>
  <si>
    <t xml:space="preserve">kz Niemeyer Hospital </t>
  </si>
  <si>
    <t>Dorothy Hall</t>
  </si>
  <si>
    <t>Annieville Community Hall</t>
  </si>
  <si>
    <t>Mooi Hall</t>
  </si>
  <si>
    <t>Kwa Mgidazi Hall</t>
  </si>
  <si>
    <t>Verdriet Hall</t>
  </si>
  <si>
    <t>Milford Hall</t>
  </si>
  <si>
    <t>Naas Farm Clinic</t>
  </si>
  <si>
    <t>Nellies Farm Clinic</t>
  </si>
  <si>
    <t>Hudula Methodist Church</t>
  </si>
  <si>
    <t>Koppie Allen Hall</t>
  </si>
  <si>
    <t>Utrecht Town Hall</t>
  </si>
  <si>
    <t>Groenvlei Clinic Pension Point</t>
  </si>
  <si>
    <t>Dlamlenze Tribal Court</t>
  </si>
  <si>
    <t>Beiru Community Hall</t>
  </si>
  <si>
    <t>Vaalbank community hall</t>
  </si>
  <si>
    <t>Lethilunye Traditional Court</t>
  </si>
  <si>
    <t>Lennoxton Primary School</t>
  </si>
  <si>
    <t>Newcastle CBD Town Hall</t>
  </si>
  <si>
    <t>Osizweni Community Hall</t>
  </si>
  <si>
    <t>Madadeni Hall</t>
  </si>
  <si>
    <t>Osizweni Handicraft Centre</t>
  </si>
  <si>
    <t>Amajuba Education Centre</t>
  </si>
  <si>
    <t>Dicks Hall</t>
  </si>
  <si>
    <t>Ballengeich Khoza Hall</t>
  </si>
  <si>
    <t>Madadeni 5 Clinic</t>
  </si>
  <si>
    <t>Madadeni 1 Clinic</t>
  </si>
  <si>
    <t>Rosary Clinic</t>
  </si>
  <si>
    <t>Newcastle PHC Clinic</t>
  </si>
  <si>
    <t>Charlestown Community Care Centre</t>
  </si>
  <si>
    <t>COC International Church</t>
  </si>
  <si>
    <t>Lagratitude old age home</t>
  </si>
  <si>
    <t>Addington Hospital</t>
  </si>
  <si>
    <t>Cato Manor Community Health Centre</t>
  </si>
  <si>
    <t>Ekuhlengeni Sanatorium Hospital</t>
  </si>
  <si>
    <t>Inanda C Community Health Centre</t>
  </si>
  <si>
    <t>King Dinizulu Hospital</t>
  </si>
  <si>
    <t>King Edward VIII Hospital</t>
  </si>
  <si>
    <t>McCord Hospital</t>
  </si>
  <si>
    <t>Newtown A Community Health Centre</t>
  </si>
  <si>
    <t>Osindisweni Hospital</t>
  </si>
  <si>
    <t>Phoenix Community Health Centre</t>
  </si>
  <si>
    <t>RK Khan Hospital</t>
  </si>
  <si>
    <t>St. Aidan's Hospital</t>
  </si>
  <si>
    <t>St. Mary's (Mariannhill) Hospital</t>
  </si>
  <si>
    <t>Wentworth Hospital</t>
  </si>
  <si>
    <t>Kwamashu Indoor Sports Centre</t>
  </si>
  <si>
    <t>Mpumalanga Comm Hall</t>
  </si>
  <si>
    <t>Umlazi D Hall</t>
  </si>
  <si>
    <t>Amaoti Community Hall</t>
  </si>
  <si>
    <t>Mountainview Hall, Verulam</t>
  </si>
  <si>
    <t>Nelson Mandela Youth Centre Chatsworth</t>
  </si>
  <si>
    <t>Umbumbulu Hall</t>
  </si>
  <si>
    <t>Umlazi K Hall</t>
  </si>
  <si>
    <t>Kwaximba Hall</t>
  </si>
  <si>
    <t>Inchanga Hall</t>
  </si>
  <si>
    <t>Dassenhoek Community hall</t>
  </si>
  <si>
    <t>uBuhlebezwe LM</t>
  </si>
  <si>
    <t>kz Christ the King Hospital</t>
  </si>
  <si>
    <t>Greater Kokstad LM</t>
  </si>
  <si>
    <t>kz East Griqualand and Usher Memorial Hospital</t>
  </si>
  <si>
    <t>Dr Nkosazana Dlamini-Zuma LM</t>
  </si>
  <si>
    <t>kz Pholela CHC</t>
  </si>
  <si>
    <t>kz St Apollinaris Hospital</t>
  </si>
  <si>
    <t>kz St Margaret's TB MDR Hospital</t>
  </si>
  <si>
    <t>iLembe DM</t>
  </si>
  <si>
    <t>KwaDukuza LM</t>
  </si>
  <si>
    <t>General Justice Gizenga Mpanza</t>
  </si>
  <si>
    <t>Edgedale Old Age Home</t>
  </si>
  <si>
    <t>KwaDukuza Hall</t>
  </si>
  <si>
    <t>Shakas Head Community Hall</t>
  </si>
  <si>
    <t>Lloyd Town Hall</t>
  </si>
  <si>
    <t>Townsend Park Hall</t>
  </si>
  <si>
    <t>Mandeni LM</t>
  </si>
  <si>
    <t>Sundumbili CHC</t>
  </si>
  <si>
    <t>Amatikulu training community hall</t>
  </si>
  <si>
    <t>Sibusisiwe Community Hall</t>
  </si>
  <si>
    <t>Maphumulo LM</t>
  </si>
  <si>
    <t>Umphumulo Hospital</t>
  </si>
  <si>
    <t>Maphumulo Hall</t>
  </si>
  <si>
    <t>Nombokojwana Community Hall</t>
  </si>
  <si>
    <t>Kwazini Community Hall</t>
  </si>
  <si>
    <t>Poyinandi Hall</t>
  </si>
  <si>
    <t>Lutheran church</t>
  </si>
  <si>
    <t>Dingizwe hall</t>
  </si>
  <si>
    <t>Thethandaba hall</t>
  </si>
  <si>
    <t>Ndwedwe LM</t>
  </si>
  <si>
    <t>Ndwedwe CHC</t>
  </si>
  <si>
    <t xml:space="preserve">Montebello Hospital </t>
  </si>
  <si>
    <t xml:space="preserve">Ndayini Community Hall </t>
  </si>
  <si>
    <t>Ingwemnyama Primary School</t>
  </si>
  <si>
    <t>Chief Station Hall</t>
  </si>
  <si>
    <t>Mvuzane Primary School</t>
  </si>
  <si>
    <t>Ntumeni Community Hall</t>
  </si>
  <si>
    <t>Mdansane Primary School</t>
  </si>
  <si>
    <t>Maqotha Primary School</t>
  </si>
  <si>
    <t>Hlungwini Primary School</t>
  </si>
  <si>
    <t>Ngilandela Primary School</t>
  </si>
  <si>
    <t>Masundwini Primary School</t>
  </si>
  <si>
    <t>Phusheni Primary School</t>
  </si>
  <si>
    <t>Bhamu High School</t>
  </si>
  <si>
    <t>Noqandela Primary School</t>
  </si>
  <si>
    <t>Gobamahlamvu Primary School</t>
  </si>
  <si>
    <t>Dakeni Primary School</t>
  </si>
  <si>
    <t>Madidima Primary School</t>
  </si>
  <si>
    <t>Mphundumane Primary School</t>
  </si>
  <si>
    <t>Ngedlezi Primary School</t>
  </si>
  <si>
    <t>Bhekabelungu Primary School</t>
  </si>
  <si>
    <t>Phandaphansi Primary School</t>
  </si>
  <si>
    <t>Magemfane Primary School</t>
  </si>
  <si>
    <t xml:space="preserve">Stilo Primary School </t>
  </si>
  <si>
    <t>Mathanda School</t>
  </si>
  <si>
    <t xml:space="preserve">Mawusheni Primary School </t>
  </si>
  <si>
    <t xml:space="preserve">Slambo Primary School </t>
  </si>
  <si>
    <t xml:space="preserve">Batshazwayo High School </t>
  </si>
  <si>
    <t xml:space="preserve">Machotshaneni Primary School </t>
  </si>
  <si>
    <t xml:space="preserve">Thembimfundo Special School </t>
  </si>
  <si>
    <t xml:space="preserve">Mamba Community Hall </t>
  </si>
  <si>
    <t xml:space="preserve">KwaNtshangase Tribal Authority Hall </t>
  </si>
  <si>
    <t xml:space="preserve">Buthanani Primary School </t>
  </si>
  <si>
    <t xml:space="preserve">Indluyesilo High School </t>
  </si>
  <si>
    <t xml:space="preserve">Ngunundu (tent) </t>
  </si>
  <si>
    <t>Ncekuya Primary School</t>
  </si>
  <si>
    <t xml:space="preserve">Ngema </t>
  </si>
  <si>
    <t xml:space="preserve">Matimofu </t>
  </si>
  <si>
    <t xml:space="preserve">Madidima (lower) </t>
  </si>
  <si>
    <t xml:space="preserve">Mbambo </t>
  </si>
  <si>
    <t xml:space="preserve">Mazeka </t>
  </si>
  <si>
    <t xml:space="preserve">Hlwehlwe Store </t>
  </si>
  <si>
    <t>Nkunzempunga</t>
  </si>
  <si>
    <t xml:space="preserve">Dumazinkani Primary School </t>
  </si>
  <si>
    <t xml:space="preserve">Manyazini Mobile Point </t>
  </si>
  <si>
    <t xml:space="preserve">Nomaphindela Creche </t>
  </si>
  <si>
    <t xml:space="preserve">Ntumeni Tribal Court </t>
  </si>
  <si>
    <t>Eshowe Hospital</t>
  </si>
  <si>
    <t>eshowe town hall</t>
  </si>
  <si>
    <t>sunnydale hall</t>
  </si>
  <si>
    <t>empushini hall</t>
  </si>
  <si>
    <t>Mbizo hall</t>
  </si>
  <si>
    <t>KwaMpungose Hall</t>
  </si>
  <si>
    <t>Esphezi Hall</t>
  </si>
  <si>
    <t>maguqu creche</t>
  </si>
  <si>
    <t>saron health post</t>
  </si>
  <si>
    <t>mathibelana hall</t>
  </si>
  <si>
    <t>gcininhliziyo hall</t>
  </si>
  <si>
    <t>phaphama hall</t>
  </si>
  <si>
    <t>phaphama creche</t>
  </si>
  <si>
    <t>sidipha creche</t>
  </si>
  <si>
    <t>Gcininhliziyo mobile point</t>
  </si>
  <si>
    <t>mhlathuzane creche</t>
  </si>
  <si>
    <t>Sqwanjana Hal</t>
  </si>
  <si>
    <t>mondi tribal court</t>
  </si>
  <si>
    <t>Mbomboshane Creche</t>
  </si>
  <si>
    <t>sqwanjana hall</t>
  </si>
  <si>
    <t>KwaMfana Creche</t>
  </si>
  <si>
    <t>mawudlu creche</t>
  </si>
  <si>
    <t>mpumaze school</t>
  </si>
  <si>
    <t>ntenjane creche</t>
  </si>
  <si>
    <t>Izingwenya hall</t>
  </si>
  <si>
    <t>nozandla creche</t>
  </si>
  <si>
    <t>mpumazi school</t>
  </si>
  <si>
    <t>ntshidi tribal court</t>
  </si>
  <si>
    <t>oyemeni store</t>
  </si>
  <si>
    <t>yetheni mobile point</t>
  </si>
  <si>
    <t>oyemeni primary school</t>
  </si>
  <si>
    <t>Ezingwenya hall</t>
  </si>
  <si>
    <t>mpukane tribal court</t>
  </si>
  <si>
    <t>esklebheni community hall</t>
  </si>
  <si>
    <t>madolo peace centre</t>
  </si>
  <si>
    <t>KwaModolo hall</t>
  </si>
  <si>
    <t>manzamnyama primary</t>
  </si>
  <si>
    <t>Ofasimba Hall</t>
  </si>
  <si>
    <t>Maqhwakaza Hall</t>
  </si>
  <si>
    <t>nondwayiza hall</t>
  </si>
  <si>
    <t>nondwayizana hall</t>
  </si>
  <si>
    <t>Nyoniziyavuka mobile point</t>
  </si>
  <si>
    <t>Ncemaneni Hall</t>
  </si>
  <si>
    <t>Habeni Hall</t>
  </si>
  <si>
    <t>Ncemaneni mobile point</t>
  </si>
  <si>
    <t>ngodini creche</t>
  </si>
  <si>
    <t>ntsheluntshelu creche</t>
  </si>
  <si>
    <t>kwahlaza creche</t>
  </si>
  <si>
    <t>mnqanday creche</t>
  </si>
  <si>
    <t>Ezingwenya Hall</t>
  </si>
  <si>
    <t>Esiwahleni Hall</t>
  </si>
  <si>
    <t>Esiwohlweni hall</t>
  </si>
  <si>
    <t>Qwayinduku hall</t>
  </si>
  <si>
    <t>kukhanyakufikile school</t>
  </si>
  <si>
    <t>mpehlela creche</t>
  </si>
  <si>
    <t>elomoya apostolic church</t>
  </si>
  <si>
    <t>nhlanhleni store</t>
  </si>
  <si>
    <t>mandawe primary school</t>
  </si>
  <si>
    <t>mhlathuzana creche</t>
  </si>
  <si>
    <t>MHLATHUZANA MOBILE POINT</t>
  </si>
  <si>
    <t>Njingili Hall</t>
  </si>
  <si>
    <t>gugushe creche</t>
  </si>
  <si>
    <t>nqoleni lutheran church</t>
  </si>
  <si>
    <t>ndlovini creche</t>
  </si>
  <si>
    <t>iselesele creche</t>
  </si>
  <si>
    <t>nkululekweni creche</t>
  </si>
  <si>
    <t>Bhekamazimela School</t>
  </si>
  <si>
    <t>njingili primary school</t>
  </si>
  <si>
    <t>nkululeko creche</t>
  </si>
  <si>
    <t>mbizo 2 hall</t>
  </si>
  <si>
    <t>senzokuhle creche</t>
  </si>
  <si>
    <t>thintumkhaba creche</t>
  </si>
  <si>
    <t>kwampofu primary school</t>
  </si>
  <si>
    <t>Ndlangubo Tribal Court</t>
  </si>
  <si>
    <t>gawozi hall</t>
  </si>
  <si>
    <t>vulamehlo hall</t>
  </si>
  <si>
    <t>Zindophi</t>
  </si>
  <si>
    <t>selepe creche</t>
  </si>
  <si>
    <t>Mandawe school</t>
  </si>
  <si>
    <t>baptist church</t>
  </si>
  <si>
    <t>felisilwane creche</t>
  </si>
  <si>
    <t>KwaMsindisi Church</t>
  </si>
  <si>
    <t>nyathi church</t>
  </si>
  <si>
    <t>sibusisiwe creche</t>
  </si>
  <si>
    <t>mankunzana creche</t>
  </si>
  <si>
    <t>hlongwane store</t>
  </si>
  <si>
    <t>nkosinathi store</t>
  </si>
  <si>
    <t>mnqadayi creche</t>
  </si>
  <si>
    <t>nodingi creche</t>
  </si>
  <si>
    <t>Biyela Centre</t>
  </si>
  <si>
    <t>Gingindlovu Clinic</t>
  </si>
  <si>
    <t>Nyezane Creche</t>
  </si>
  <si>
    <t>Mkhukhuze Hall</t>
  </si>
  <si>
    <t>Pathways creche</t>
  </si>
  <si>
    <t>Mthunzini Prison</t>
  </si>
  <si>
    <t>Obanjeni Hall</t>
  </si>
  <si>
    <t>Mvutshini Hemfane Hall</t>
  </si>
  <si>
    <t>Ezingwenya,Thafeni Hall</t>
  </si>
  <si>
    <t>KwaKhoza Tribal Court</t>
  </si>
  <si>
    <t>KwaNzuza Tribal Court</t>
  </si>
  <si>
    <t>Zicabangele Creche</t>
  </si>
  <si>
    <t>Makhalimbi Post Office</t>
  </si>
  <si>
    <t>Nxenjane School</t>
  </si>
  <si>
    <t>Sabeka Creche</t>
  </si>
  <si>
    <t>Mthunzini Hall</t>
  </si>
  <si>
    <t>Salvation Army Church</t>
  </si>
  <si>
    <t>Manqindi Primary School</t>
  </si>
  <si>
    <t>Nkandla LM</t>
  </si>
  <si>
    <t>Qhoshangani area</t>
  </si>
  <si>
    <t>Tulwane one Stop Centre</t>
  </si>
  <si>
    <t>Mjohson-Genesis Church</t>
  </si>
  <si>
    <t xml:space="preserve">Gonzaga Roman Church </t>
  </si>
  <si>
    <t>Qhudeni Primary School</t>
  </si>
  <si>
    <t>Madlozi-Coridale Creche</t>
  </si>
  <si>
    <t>Gugu Hall-Ezimpisini</t>
  </si>
  <si>
    <t>Sizwesonke High School</t>
  </si>
  <si>
    <t>Magwaza Tribal Court</t>
  </si>
  <si>
    <t>Ezimbidla Mobile point</t>
  </si>
  <si>
    <t>Mndunduzeli Primary School</t>
  </si>
  <si>
    <t>Xulu Tribal Court</t>
  </si>
  <si>
    <t>Mphemba Hall</t>
  </si>
  <si>
    <t>Pholela Hall</t>
  </si>
  <si>
    <t>Mfongosi Hall</t>
  </si>
  <si>
    <t>Eskhaleni,Ekuthokozeni</t>
  </si>
  <si>
    <t>Kwabadala Old Age Home</t>
  </si>
  <si>
    <t>Nkandla Multi-Purpose Centre</t>
  </si>
  <si>
    <t>Mtshwili Hall</t>
  </si>
  <si>
    <t>Ngwegweni Hall</t>
  </si>
  <si>
    <t>Vimbimbobo Area</t>
  </si>
  <si>
    <t>Siyabathwa School</t>
  </si>
  <si>
    <t>Nqundu Hall</t>
  </si>
  <si>
    <t>Manzamnyama Hall</t>
  </si>
  <si>
    <t>Themba Tribal Court</t>
  </si>
  <si>
    <t>Mangidini Multi-Purpose Centre</t>
  </si>
  <si>
    <t>Chwezi Hall</t>
  </si>
  <si>
    <t>Wozawoza Hall</t>
  </si>
  <si>
    <t>Ngomankulu School</t>
  </si>
  <si>
    <t>King Cetshwayo School</t>
  </si>
  <si>
    <t>Nkungumathe Hall</t>
  </si>
  <si>
    <t>Thala Hall</t>
  </si>
  <si>
    <t>Hlekezela Hall</t>
  </si>
  <si>
    <t>Gosweni Hall</t>
  </si>
  <si>
    <t>Ndukuyakhe Old Tribal Court</t>
  </si>
  <si>
    <t>Kukhoba School</t>
  </si>
  <si>
    <t>Ekukhanyeni Tribal Court</t>
  </si>
  <si>
    <t>Thalaneni upper Hall next to Mbali</t>
  </si>
  <si>
    <t>Thalaneni lower Hall next to Thandanani Area</t>
  </si>
  <si>
    <t>Ezindlozini Tribal Court</t>
  </si>
  <si>
    <t>Phalane Hall</t>
  </si>
  <si>
    <t>KwaZikhali Tribal Court</t>
  </si>
  <si>
    <t>Mantshenezimpisi Hall</t>
  </si>
  <si>
    <t>Mahlayizeni Tribal Court</t>
  </si>
  <si>
    <t>Ntumbeni Hall</t>
  </si>
  <si>
    <t>Mathiya Hall</t>
  </si>
  <si>
    <t>Ndweni Hall</t>
  </si>
  <si>
    <t>Mazambaneni Hall</t>
  </si>
  <si>
    <t>Chube Tribal Court</t>
  </si>
  <si>
    <t>Manzokhasha Hall</t>
  </si>
  <si>
    <t>Khomo Hall</t>
  </si>
  <si>
    <t>Maphuthu Tribal Court</t>
  </si>
  <si>
    <t>Ezimambeni Church</t>
  </si>
  <si>
    <t>Ezimambeni Qalashu Creche</t>
  </si>
  <si>
    <t>Thulani ZCC</t>
  </si>
  <si>
    <t>Nkonisa Creche</t>
  </si>
  <si>
    <t>Mdlelanga Hall</t>
  </si>
  <si>
    <t>Vungwini Hall</t>
  </si>
  <si>
    <t>Old Mandaba Tribal Court</t>
  </si>
  <si>
    <t>New mandaba Tribal Court</t>
  </si>
  <si>
    <t>Nhlababo School</t>
  </si>
  <si>
    <t>Nqamane School</t>
  </si>
  <si>
    <t>Vumanhlamvu Hall</t>
  </si>
  <si>
    <t>Ezinyosi School</t>
  </si>
  <si>
    <t>Dlabe Roman Catholic Church</t>
  </si>
  <si>
    <t>Makhanyezi School</t>
  </si>
  <si>
    <t>Maqahashiya Hall</t>
  </si>
  <si>
    <t>uMhlathuze LM</t>
  </si>
  <si>
    <t>Queen Nandi Regional Hospital</t>
  </si>
  <si>
    <t>uMfolozi LM</t>
  </si>
  <si>
    <t>mzingazi hall</t>
  </si>
  <si>
    <t>Nseleni CHC</t>
  </si>
  <si>
    <t>Umbonambi Clinic</t>
  </si>
  <si>
    <t>nzalabantu hall</t>
  </si>
  <si>
    <t>nhlanzini hall</t>
  </si>
  <si>
    <t>malaleni hall</t>
  </si>
  <si>
    <t xml:space="preserve">ontingweni </t>
  </si>
  <si>
    <t xml:space="preserve">hlawini </t>
  </si>
  <si>
    <t>Dondotha Clinic</t>
  </si>
  <si>
    <t>thusong centre</t>
  </si>
  <si>
    <t>mgazini creche</t>
  </si>
  <si>
    <t>mgazini(mabhuyeni)</t>
  </si>
  <si>
    <t>mgazini(somotha)</t>
  </si>
  <si>
    <t>sabhuza  1st visit</t>
  </si>
  <si>
    <t>sabhuza 2nd visit</t>
  </si>
  <si>
    <t>makhwezini</t>
  </si>
  <si>
    <t>khishwa hall</t>
  </si>
  <si>
    <t>shibilika hall(dondotha clinic)</t>
  </si>
  <si>
    <t>shayamoya</t>
  </si>
  <si>
    <t xml:space="preserve">nhlabosini hall </t>
  </si>
  <si>
    <t>Hhlabane Clinic</t>
  </si>
  <si>
    <t>nhlabane hall</t>
  </si>
  <si>
    <t>nkunzebomvu hall</t>
  </si>
  <si>
    <t>ndlabeyilandula</t>
  </si>
  <si>
    <t>Cinci Clinic</t>
  </si>
  <si>
    <t>zonza hall</t>
  </si>
  <si>
    <t>zonza(ezidonini)</t>
  </si>
  <si>
    <t>kenaan hall</t>
  </si>
  <si>
    <t>newland creche</t>
  </si>
  <si>
    <t>mthwana hall</t>
  </si>
  <si>
    <t>mthwana (ekusayeni)</t>
  </si>
  <si>
    <t>phathane hall</t>
  </si>
  <si>
    <t>oshwashweni hall</t>
  </si>
  <si>
    <t>sigaganeni creche</t>
  </si>
  <si>
    <t>bhubhubhu hall</t>
  </si>
  <si>
    <t>cinci hall</t>
  </si>
  <si>
    <t>Ocilwane Clinic</t>
  </si>
  <si>
    <t>ocilwane hall</t>
  </si>
  <si>
    <t>ntuthunga 1 creche</t>
  </si>
  <si>
    <t>ntuthunga 2 hall</t>
  </si>
  <si>
    <t>novunula hall</t>
  </si>
  <si>
    <t>Ntambanan Clinic</t>
  </si>
  <si>
    <t>ntuzuma hall</t>
  </si>
  <si>
    <t>mningi hall</t>
  </si>
  <si>
    <t>sangoyana hall</t>
  </si>
  <si>
    <t>fuyeni hall</t>
  </si>
  <si>
    <t>mvazana hall</t>
  </si>
  <si>
    <t>Bhekani Hall</t>
  </si>
  <si>
    <t>KwaLanga Creche</t>
  </si>
  <si>
    <t>Word of God Church</t>
  </si>
  <si>
    <t>Mkhamang Creche</t>
  </si>
  <si>
    <t xml:space="preserve">KwaWanda </t>
  </si>
  <si>
    <t>Apostolic Church</t>
  </si>
  <si>
    <t>Mazimazane Creche</t>
  </si>
  <si>
    <t>Kwamabika church</t>
  </si>
  <si>
    <t>kwaNkotho Store</t>
  </si>
  <si>
    <t xml:space="preserve">Etsheni African Gospel </t>
  </si>
  <si>
    <t>KwaMthembu Postoli</t>
  </si>
  <si>
    <t>Ezikhonkwaneni</t>
  </si>
  <si>
    <t>Ngcobo Creche</t>
  </si>
  <si>
    <t>Nseleni Hall</t>
  </si>
  <si>
    <t>Yanguye Area</t>
  </si>
  <si>
    <t>Magwaza Hall</t>
  </si>
  <si>
    <t>Ncasaza</t>
  </si>
  <si>
    <t>Hawayi Hall</t>
  </si>
  <si>
    <t>Mabhensa</t>
  </si>
  <si>
    <t>Debe Hall</t>
  </si>
  <si>
    <t>Mkhindini</t>
  </si>
  <si>
    <t>Ndundulu Tribal Court</t>
  </si>
  <si>
    <t>Thubalethu Hall</t>
  </si>
  <si>
    <t>Ndundulu Clinic</t>
  </si>
  <si>
    <t>Ekuthuleni</t>
  </si>
  <si>
    <t>Bomvini School</t>
  </si>
  <si>
    <t>Mfule</t>
  </si>
  <si>
    <t xml:space="preserve">Mpevu </t>
  </si>
  <si>
    <t>Nogajuka Clinic</t>
  </si>
  <si>
    <t>Mfanefile Hall</t>
  </si>
  <si>
    <t>KwaMagwaza Hospital</t>
  </si>
  <si>
    <t>Melmoth Indoor Centre</t>
  </si>
  <si>
    <t>Makhasaneni</t>
  </si>
  <si>
    <t>Njomelwane</t>
  </si>
  <si>
    <t>Nsengeni Area</t>
  </si>
  <si>
    <t>Masangweni Area</t>
  </si>
  <si>
    <t>Thunzini Area</t>
  </si>
  <si>
    <t>Dubeni Area</t>
  </si>
  <si>
    <t>Ngwelezana library hall</t>
  </si>
  <si>
    <t xml:space="preserve">SAVF - Old age home  </t>
  </si>
  <si>
    <t xml:space="preserve">Leisure Garden -old age home </t>
  </si>
  <si>
    <t>Hlanganani Hall Esikhawini</t>
  </si>
  <si>
    <t>New Hall H2</t>
  </si>
  <si>
    <t>Vulindlela Hall</t>
  </si>
  <si>
    <t>God Tidings Church Brackenham</t>
  </si>
  <si>
    <t xml:space="preserve">Aquadene </t>
  </si>
  <si>
    <t xml:space="preserve">Qalakabusha &amp; Mthunzini </t>
  </si>
  <si>
    <t>Mhlathuze Ngelezana Beddridden</t>
  </si>
  <si>
    <t>Mandlankala hall</t>
  </si>
  <si>
    <t>Gobandlovu hall</t>
  </si>
  <si>
    <t>Ngwelezana hall</t>
  </si>
  <si>
    <t>Ntuze hall</t>
  </si>
  <si>
    <t>Port-durnford Tusong Centre</t>
  </si>
  <si>
    <t>Niwe hall</t>
  </si>
  <si>
    <t>Nhlangenyuke Hall Ntuze</t>
  </si>
  <si>
    <t>Madoda Hall</t>
  </si>
  <si>
    <t>Macekane Primary</t>
  </si>
  <si>
    <t>Ngwelezana Hall</t>
  </si>
  <si>
    <t>Ngwelezana area Bedridden</t>
  </si>
  <si>
    <t>Mevamhlophe</t>
  </si>
  <si>
    <t>Macekane hall</t>
  </si>
  <si>
    <t>Mpembeni Tribal Coart kwaDube</t>
  </si>
  <si>
    <t>Mkhobosa Holly Ghost Church</t>
  </si>
  <si>
    <t>Mangcengce hall</t>
  </si>
  <si>
    <t>Buchanana hall</t>
  </si>
  <si>
    <t>John Ross College,Arboratum</t>
  </si>
  <si>
    <t>Masakhane Primary Ndabayakhe</t>
  </si>
  <si>
    <t>Mandlazini hall</t>
  </si>
  <si>
    <t>Madlebe Tribal Coart</t>
  </si>
  <si>
    <t>Mzingazi hall Meerensee</t>
  </si>
  <si>
    <t>Obizo hall</t>
  </si>
  <si>
    <t>Assembly of God kwa Dlangezwa</t>
  </si>
  <si>
    <t>Bhekizwe hall Ndindima Esikhawini</t>
  </si>
  <si>
    <t>Amandosi PrimarykwaaNdaya Esikhawijni</t>
  </si>
  <si>
    <t xml:space="preserve">Mathubu Creche Ntuze </t>
  </si>
  <si>
    <t>Apostolic Faith Mission Mahunu Port-durnford</t>
  </si>
  <si>
    <t>Msasandla hall kwaDlangezwa</t>
  </si>
  <si>
    <t>Nqolothi Lutheran Church Mhlanga</t>
  </si>
  <si>
    <t xml:space="preserve">Nqutshini Primary Nqutshini </t>
  </si>
  <si>
    <t>Nhlangenyuke hall Ntuze</t>
  </si>
  <si>
    <t>Dlangezwa High School kwaDlangezwa</t>
  </si>
  <si>
    <t>Matholonjeni Creche eChibini Ntuze</t>
  </si>
  <si>
    <t>Cebekhulu Tribal Coart Ndondwane</t>
  </si>
  <si>
    <t>Bedridden Niwe</t>
  </si>
  <si>
    <t>Bedridden Mandlankala</t>
  </si>
  <si>
    <t>Bedridden Dlangezwa</t>
  </si>
  <si>
    <t>Murchison Hospital</t>
  </si>
  <si>
    <t>Gamalakhe Community Health Centre</t>
  </si>
  <si>
    <t>GJ Crooke's Hospital</t>
  </si>
  <si>
    <t>Umdoni LM</t>
  </si>
  <si>
    <t>Umbango Valley Retirement Village</t>
  </si>
  <si>
    <t>Margate Village of Happines</t>
  </si>
  <si>
    <t>Bhomela Umusawnkosi Old Age Home</t>
  </si>
  <si>
    <t>Tin Town</t>
  </si>
  <si>
    <t>Esperanza Old Age Home</t>
  </si>
  <si>
    <t>Summer Hill</t>
  </si>
  <si>
    <t xml:space="preserve">Umdoni Retirement Village </t>
  </si>
  <si>
    <t>Alexander Park</t>
  </si>
  <si>
    <t>mbaliyezwe Community hall</t>
  </si>
  <si>
    <t>Appelsbosch Hospital</t>
  </si>
  <si>
    <t>Hluhluwe Hall</t>
  </si>
  <si>
    <t>Mpofana LM</t>
  </si>
  <si>
    <t>Lutheran Church</t>
  </si>
  <si>
    <t>Galatia Church</t>
  </si>
  <si>
    <t>Dutch Church</t>
  </si>
  <si>
    <t>Ukukhanya kwenkanyezi</t>
  </si>
  <si>
    <t>Imbalenhle CHC</t>
  </si>
  <si>
    <t>Azalea Clinic</t>
  </si>
  <si>
    <t>Impilwenhle Clinic</t>
  </si>
  <si>
    <t>Sinathing Clinic</t>
  </si>
  <si>
    <t>Willowfontain Clinic</t>
  </si>
  <si>
    <t>Esigodini Clinic</t>
  </si>
  <si>
    <t>Grange Clinic</t>
  </si>
  <si>
    <t>Northdale Hospital</t>
  </si>
  <si>
    <t>Fort napier Hospital</t>
  </si>
  <si>
    <t>Old Age Homes &amp; Home Bound Patients</t>
  </si>
  <si>
    <t>East boom CHC</t>
  </si>
  <si>
    <t>Umkhambathini LM</t>
  </si>
  <si>
    <t>Abebhuzi hall</t>
  </si>
  <si>
    <t>Maqonqo hall</t>
  </si>
  <si>
    <t>Nonzila</t>
  </si>
  <si>
    <t>Richmond Chest Hospital</t>
  </si>
  <si>
    <t>Slahla community Hall</t>
  </si>
  <si>
    <t>kwadulela area</t>
  </si>
  <si>
    <t>Lions River Area</t>
  </si>
  <si>
    <t>Nxamalala area</t>
  </si>
  <si>
    <t>Trianda</t>
  </si>
  <si>
    <t>Curry's Post</t>
  </si>
  <si>
    <t>Townhill Hospital</t>
  </si>
  <si>
    <t>Umkhanyakude DM</t>
  </si>
  <si>
    <t>Umhlabuyalingana LM</t>
  </si>
  <si>
    <t>Tembe Tribal Community Hall</t>
  </si>
  <si>
    <t>Jozini LM</t>
  </si>
  <si>
    <t>Msiyane Community Hall</t>
  </si>
  <si>
    <t>Big 5 Hlabisa LM</t>
  </si>
  <si>
    <t>Ihholo LaMakhosi Community Hall</t>
  </si>
  <si>
    <t>Inkosi Mzondeni Community Hall</t>
  </si>
  <si>
    <t>Bhambanana Community Hall</t>
  </si>
  <si>
    <t>Vuka Mabasa Hall</t>
  </si>
  <si>
    <t>Pomeroy CHC</t>
  </si>
  <si>
    <t>Endumeni LM</t>
  </si>
  <si>
    <t>Dundee Hospital</t>
  </si>
  <si>
    <t>Umvoti LM</t>
  </si>
  <si>
    <t>Greytown Hospital</t>
  </si>
  <si>
    <t>Nquthu LM</t>
  </si>
  <si>
    <t>Charles Johnson Memorial Hospital</t>
  </si>
  <si>
    <t>Mkhuphulangwenya Hall</t>
  </si>
  <si>
    <t>Somhoek Community Hall</t>
  </si>
  <si>
    <t>Ntsikayezwe Hall</t>
  </si>
  <si>
    <t>Ingwe Tribal Court</t>
  </si>
  <si>
    <t>Ladysmith hospital</t>
  </si>
  <si>
    <t>Juana Maria Old Age Home</t>
  </si>
  <si>
    <t>Ntabamhlophe Thusong Centre</t>
  </si>
  <si>
    <t>Phasiwe Community Hall</t>
  </si>
  <si>
    <t>Forderville Community Hall</t>
  </si>
  <si>
    <t>Okhahlamba LM</t>
  </si>
  <si>
    <t>Emmaus Hospital</t>
  </si>
  <si>
    <t>Rooihoek Community Hall</t>
  </si>
  <si>
    <t>Moyeni Community Hall</t>
  </si>
  <si>
    <t>Tabhane Community Hall</t>
  </si>
  <si>
    <t>Nongoma LM</t>
  </si>
  <si>
    <t>Benedictine Mobile 1</t>
  </si>
  <si>
    <t>Benedictine Hospital</t>
  </si>
  <si>
    <t>Benedictine Mobile 4</t>
  </si>
  <si>
    <t>Bhanganoma Community Hall</t>
  </si>
  <si>
    <t>Majomela Community Hall</t>
  </si>
  <si>
    <t xml:space="preserve">Mhambuma Community Hall </t>
  </si>
  <si>
    <t>Kwankulu Community Hall</t>
  </si>
  <si>
    <t>KwaDayeni Community Hall</t>
  </si>
  <si>
    <t>Kwansele Community Hall</t>
  </si>
  <si>
    <t>Vuna Community Hall</t>
  </si>
  <si>
    <t>Msebe One Stop</t>
  </si>
  <si>
    <t>Bangamaye Community Hall</t>
  </si>
  <si>
    <t>Duma Halll</t>
  </si>
  <si>
    <t>Bhekumthetho Community Hall</t>
  </si>
  <si>
    <t>Ekubuseni Community Hall</t>
  </si>
  <si>
    <t>Sidinsi Hall</t>
  </si>
  <si>
    <t>Manqaleni Community Hall</t>
  </si>
  <si>
    <t>Esigubudu Community Hall</t>
  </si>
  <si>
    <t>Sovane Community Hall</t>
  </si>
  <si>
    <t>Nzamangamandla Community Hall</t>
  </si>
  <si>
    <t>Manhlanhla Community Hall</t>
  </si>
  <si>
    <t>Thokazi Hall</t>
  </si>
  <si>
    <t>Esiqokolweni Hall</t>
  </si>
  <si>
    <t>Kombuzi Methodist Church</t>
  </si>
  <si>
    <t>Dwarsland Hall</t>
  </si>
  <si>
    <t>Simdlangentsha Mobile 1</t>
  </si>
  <si>
    <t>AGCI Church (Pongola)</t>
  </si>
  <si>
    <t>Pongola Christian Centre</t>
  </si>
  <si>
    <t>Qalukubheka Community Hall</t>
  </si>
  <si>
    <t>Ncotshane Hall</t>
  </si>
  <si>
    <t>Abaqulusi LM</t>
  </si>
  <si>
    <t>Vryheid hospital</t>
  </si>
  <si>
    <t>Vryheid Mobile 1</t>
  </si>
  <si>
    <t>Vryheid Mobile 2</t>
  </si>
  <si>
    <t>Mondlo A (2nd Dose)</t>
  </si>
  <si>
    <t>Hlobane Hall</t>
  </si>
  <si>
    <t>Coronation Hall</t>
  </si>
  <si>
    <t>Hlahlindlela</t>
  </si>
  <si>
    <t>Mvuzini Hall</t>
  </si>
  <si>
    <t>KwaGwebu</t>
  </si>
  <si>
    <t>Ceza Hospital</t>
  </si>
  <si>
    <t>KwaBrush Hall</t>
  </si>
  <si>
    <t>Mantungwini Hall</t>
  </si>
  <si>
    <t>Mpanza Hall</t>
  </si>
  <si>
    <t>Mabeka Multipurpose centre</t>
  </si>
  <si>
    <t>Goqo Hall</t>
  </si>
  <si>
    <t>Mlovu Tribal Authority</t>
  </si>
  <si>
    <t>Ceza Mobile 1</t>
  </si>
  <si>
    <t>Babanango Hall</t>
  </si>
  <si>
    <t>Maqhingendoda Hall</t>
  </si>
  <si>
    <t>Kwa Mame Hall</t>
  </si>
  <si>
    <t>Nhlazatshe Hall</t>
  </si>
  <si>
    <t>Mpungamhlophe Hall</t>
  </si>
  <si>
    <t xml:space="preserve">Nhlamvuziyashisa hall          </t>
  </si>
  <si>
    <t>eDumbe LM</t>
  </si>
  <si>
    <t>Edumbe Community Health Church</t>
  </si>
  <si>
    <t>eDumbe Mobile</t>
  </si>
  <si>
    <t>Mangosuthu Hall</t>
  </si>
  <si>
    <t>Kanye Kanye Hall</t>
  </si>
  <si>
    <t>Philemon Hall</t>
  </si>
  <si>
    <t>Edumbe Community Church</t>
  </si>
  <si>
    <t>Tholakele Community Hall</t>
  </si>
  <si>
    <t>Metsimaholo</t>
  </si>
  <si>
    <t>Fezi Ngubentombi District Hospital</t>
  </si>
  <si>
    <t xml:space="preserve">Ngwathe </t>
  </si>
  <si>
    <t>Parys District Hospital</t>
  </si>
  <si>
    <t>Mafube</t>
  </si>
  <si>
    <t>Mafube District Hospital</t>
  </si>
  <si>
    <t>Fezile Dabi</t>
  </si>
  <si>
    <t>Moqhaka LA</t>
  </si>
  <si>
    <t>Dr Cingo Secondary School</t>
  </si>
  <si>
    <t>Ferdie Meyer Hall</t>
  </si>
  <si>
    <t>Kutlwanong CH</t>
  </si>
  <si>
    <t>Boshof Clinic</t>
  </si>
  <si>
    <t>Malurti-A-Phofung</t>
  </si>
  <si>
    <t>Thekolohelong Old Age Home</t>
  </si>
  <si>
    <t>Thabo Thokoza School</t>
  </si>
  <si>
    <t xml:space="preserve">Setsoto </t>
  </si>
  <si>
    <t xml:space="preserve">Ficksburg town hall </t>
  </si>
  <si>
    <t>Marquard town hall</t>
  </si>
  <si>
    <t>Standard Bank Building</t>
  </si>
  <si>
    <t>Mangaung Metro</t>
  </si>
  <si>
    <t>Botshabelo LA</t>
  </si>
  <si>
    <t>Seemahale Secondary School</t>
  </si>
  <si>
    <t>Number of beneficiaries</t>
  </si>
  <si>
    <t>Sufficient capacity identified</t>
  </si>
  <si>
    <t>WEST COAST</t>
  </si>
  <si>
    <t>OVERBERG</t>
  </si>
  <si>
    <t>GARDEN ROUTE</t>
  </si>
  <si>
    <t>CITY OF CAPE TOWN</t>
  </si>
  <si>
    <t>CENTRAL KAROO</t>
  </si>
  <si>
    <t>CAPE WINELANDS</t>
  </si>
  <si>
    <t>WESTERN CAPE</t>
  </si>
  <si>
    <t>ZF Mcgawu District</t>
  </si>
  <si>
    <t>Pixley Ka Seme</t>
  </si>
  <si>
    <t>Namakwa</t>
  </si>
  <si>
    <t>John Taolo Gaetsewe</t>
  </si>
  <si>
    <t>Frances Baard</t>
  </si>
  <si>
    <t>NMM</t>
  </si>
  <si>
    <t>DR RSM</t>
  </si>
  <si>
    <t>DR KK</t>
  </si>
  <si>
    <t>Dr keneth Kaunda</t>
  </si>
  <si>
    <t>BOJANALA</t>
  </si>
  <si>
    <t xml:space="preserve">NKANGALA                                          </t>
  </si>
  <si>
    <t xml:space="preserve">GERT SIBANDE                                      </t>
  </si>
  <si>
    <t>Ehlanzeni</t>
  </si>
  <si>
    <t xml:space="preserve">BBR                                               </t>
  </si>
  <si>
    <t xml:space="preserve">MPUMALANGA                                        </t>
  </si>
  <si>
    <t>WATERBERG</t>
  </si>
  <si>
    <t>VHEMBE</t>
  </si>
  <si>
    <t>SEKHUKHUNE</t>
  </si>
  <si>
    <t>POLOKWANE</t>
  </si>
  <si>
    <t>MOPANI</t>
  </si>
  <si>
    <t>CAPRICORN</t>
  </si>
  <si>
    <t>LIMPOPO</t>
  </si>
  <si>
    <t>ZULULAND</t>
  </si>
  <si>
    <t>UTHUKELA</t>
  </si>
  <si>
    <t>UMZINYATHI</t>
  </si>
  <si>
    <t>UMKHANYAKUDE</t>
  </si>
  <si>
    <t>uMgungundlovu</t>
  </si>
  <si>
    <t>UGU</t>
  </si>
  <si>
    <t>KING CETSHWAYO</t>
  </si>
  <si>
    <t>ILEMBE</t>
  </si>
  <si>
    <t>HARRY GWALA</t>
  </si>
  <si>
    <t>ETHEKWINI</t>
  </si>
  <si>
    <t>AMAJUBA</t>
  </si>
  <si>
    <t>KWAZULU-NATAL</t>
  </si>
  <si>
    <t>WEST RAND</t>
  </si>
  <si>
    <t>Tshwane</t>
  </si>
  <si>
    <t>SEDIBENG</t>
  </si>
  <si>
    <t>EKURHULENI</t>
  </si>
  <si>
    <t>City of JHB</t>
  </si>
  <si>
    <t>GAUTENG</t>
  </si>
  <si>
    <t>Thabo - Mofutsanyana</t>
  </si>
  <si>
    <t>Lejweleputswa</t>
  </si>
  <si>
    <t>FEZILE DABI</t>
  </si>
  <si>
    <t xml:space="preserve">SARAH BAARTMAN                   </t>
  </si>
  <si>
    <t xml:space="preserve">O.R. TAMBO                       </t>
  </si>
  <si>
    <t>NELSON MANDELA</t>
  </si>
  <si>
    <t xml:space="preserve">JOE GQABI                        </t>
  </si>
  <si>
    <t>CHRIS HANI</t>
  </si>
  <si>
    <t>Buffalo City</t>
  </si>
  <si>
    <t xml:space="preserve">AMATOLE                          </t>
  </si>
  <si>
    <t xml:space="preserve">ALFRED NZO                       </t>
  </si>
  <si>
    <t>EASTERN CAPE</t>
  </si>
  <si>
    <t>Total</t>
  </si>
  <si>
    <t>SASSA</t>
  </si>
  <si>
    <t>Council</t>
  </si>
  <si>
    <t>ECD WorkForce</t>
  </si>
  <si>
    <t>%</t>
  </si>
  <si>
    <t>DSD Workforce</t>
  </si>
  <si>
    <t>Throughput capacity (copy of column C)</t>
  </si>
  <si>
    <r>
      <rPr>
        <b/>
        <i/>
        <sz val="11"/>
        <color theme="1"/>
        <rFont val="Calibri"/>
        <family val="2"/>
        <scheme val="minor"/>
      </rPr>
      <t>#</t>
    </r>
    <r>
      <rPr>
        <b/>
        <sz val="11"/>
        <color theme="1"/>
        <rFont val="Calibri"/>
        <family val="2"/>
        <scheme val="minor"/>
      </rPr>
      <t xml:space="preserve"> of days for Public Sector OHS programme</t>
    </r>
  </si>
  <si>
    <t>Sedibeng DM</t>
  </si>
  <si>
    <t>Emfuleni LM</t>
  </si>
  <si>
    <t>Saul Tsotetsi</t>
  </si>
  <si>
    <t>Midvaal</t>
  </si>
  <si>
    <t>lakeside hall</t>
  </si>
  <si>
    <t>Lesedi LM</t>
  </si>
  <si>
    <t>Impumelelo Hall</t>
  </si>
  <si>
    <t>Heidelberg town hall</t>
  </si>
  <si>
    <t>Sebokeng Hospital</t>
  </si>
  <si>
    <t>Levai Mbatha CHC</t>
  </si>
  <si>
    <t>Johan Heyns CHC</t>
  </si>
  <si>
    <t>Ratanda</t>
  </si>
  <si>
    <t>Market banquet hall</t>
  </si>
  <si>
    <t>Sharpeville</t>
  </si>
  <si>
    <t>Jameson Park Clinic</t>
  </si>
  <si>
    <t>mafatsana thusong hall</t>
  </si>
  <si>
    <t>usizolwethu clinic</t>
  </si>
  <si>
    <t>Disaster bus</t>
  </si>
  <si>
    <t>Bronkospruit hall</t>
  </si>
  <si>
    <t>Ekangala hall</t>
  </si>
  <si>
    <t>Sol tsotetsi hall</t>
  </si>
  <si>
    <t>Hillbrow CHC</t>
  </si>
  <si>
    <t>Alexandra CHC</t>
  </si>
  <si>
    <t>Chiawelo CHC</t>
  </si>
  <si>
    <t>Itireleng CHC</t>
  </si>
  <si>
    <t>Stretford CHC</t>
  </si>
  <si>
    <t>Lenasia South Hospital</t>
  </si>
  <si>
    <t>Hartfeld church arena</t>
  </si>
  <si>
    <t xml:space="preserve">NG Moreleta church </t>
  </si>
  <si>
    <t>Botleng Extension 3 Clinic</t>
  </si>
  <si>
    <t>KwaMhlanga Hospital</t>
  </si>
  <si>
    <t>Greenside CHC</t>
  </si>
  <si>
    <t>Siphosesimbi CHC</t>
  </si>
  <si>
    <t>Sr Mashiteng Clinic</t>
  </si>
  <si>
    <t>Tonga Hospital</t>
  </si>
  <si>
    <t>Matikwana Hospital</t>
  </si>
  <si>
    <t>Breyten Clinic</t>
  </si>
  <si>
    <t>Lefiso CHC</t>
  </si>
  <si>
    <t>Diphalane (Pankop) CHC</t>
  </si>
  <si>
    <t>Waterval CHC</t>
  </si>
  <si>
    <t>RPL Moripe (Kameelrivier A) Clinic</t>
  </si>
  <si>
    <t>Middelburg Ext 6 Clinic</t>
  </si>
  <si>
    <t>Gemsbokspruit Clinic</t>
  </si>
  <si>
    <t>Moloto CHC</t>
  </si>
  <si>
    <t>Verena CHC</t>
  </si>
  <si>
    <t>Vriesgewagte Clinic</t>
  </si>
  <si>
    <t>Vlaklaagte 2 CHC</t>
  </si>
  <si>
    <t>Fig Tree Clinic</t>
  </si>
  <si>
    <t>Komatipoort Clinic</t>
  </si>
  <si>
    <t>Dludluma Clinic</t>
  </si>
  <si>
    <t>Ndindindi Clinic</t>
  </si>
  <si>
    <t>Mananga Clinic</t>
  </si>
  <si>
    <t>Mangweni CHC</t>
  </si>
  <si>
    <t>Richtershoek Clinic</t>
  </si>
  <si>
    <t>Mbuzini Clinic</t>
  </si>
  <si>
    <t>Mzinti Clinic</t>
  </si>
  <si>
    <t>Mbangwane Clinic</t>
  </si>
  <si>
    <t>Steenbok Clinic</t>
  </si>
  <si>
    <t>Tonga Block B Clinic</t>
  </si>
  <si>
    <t>Strydomblock Clinic</t>
  </si>
  <si>
    <t>Kamhlushwa Clinic</t>
  </si>
  <si>
    <t>Sikhwahlane Clinic</t>
  </si>
  <si>
    <t>Albertsneck Clinic</t>
  </si>
  <si>
    <t>Tonga Roadside Clinic</t>
  </si>
  <si>
    <t>Lydenburg Hospital</t>
  </si>
  <si>
    <t>Amajuba Memorial Hospital</t>
  </si>
  <si>
    <t>Elsie Ballot Hospital</t>
  </si>
  <si>
    <t>Fernie 1 Clinic</t>
  </si>
  <si>
    <t>Fernie 2 Clinic</t>
  </si>
  <si>
    <t>Lochiel CHC</t>
  </si>
  <si>
    <t>Grootvlei CHC</t>
  </si>
  <si>
    <t>Amersfoort Clinic</t>
  </si>
  <si>
    <t>Sinqobile Clinic</t>
  </si>
  <si>
    <t>Evander Clinic</t>
  </si>
  <si>
    <t>Lilian Mambakazi CHC</t>
  </si>
  <si>
    <t>Sakhile Clinic</t>
  </si>
  <si>
    <t>Ethandakukhanya Clinic</t>
  </si>
  <si>
    <t>KwaNgema CHC</t>
  </si>
  <si>
    <t>Thussiville (MN Cindi) Clinic</t>
  </si>
  <si>
    <t>Thubelihle CHC</t>
  </si>
  <si>
    <t>Cape Town MM</t>
  </si>
  <si>
    <t>CT Western SD</t>
  </si>
  <si>
    <t>4 Dorp Street City Centre</t>
  </si>
  <si>
    <t>District Six CDC</t>
  </si>
  <si>
    <t>CT Eastern SD</t>
  </si>
  <si>
    <t>Afrika Tikkun Mfuleni</t>
  </si>
  <si>
    <t>Mfuleni CDC</t>
  </si>
  <si>
    <t>Alexandra Hospital</t>
  </si>
  <si>
    <t>CT Khayelitsha SD</t>
  </si>
  <si>
    <t>Andile MsiziCommunity Hall</t>
  </si>
  <si>
    <t>Khayelitsha (Site B) CHC</t>
  </si>
  <si>
    <t>CT Klipfontein SD</t>
  </si>
  <si>
    <t>Athlone Stadium Vaccination Centre</t>
  </si>
  <si>
    <t>CT Mitch Plain SD</t>
  </si>
  <si>
    <t>Beaconvale Frail Care Centre</t>
  </si>
  <si>
    <t>Mitchells Plain CHC</t>
  </si>
  <si>
    <t>CT Tygerberg SD</t>
  </si>
  <si>
    <t>Bellville South CDC</t>
  </si>
  <si>
    <t>Bishop Lavis CDC</t>
  </si>
  <si>
    <t>CT Northern SD</t>
  </si>
  <si>
    <t>Bothasig CDC</t>
  </si>
  <si>
    <t>Brooklyn Chest Hospital</t>
  </si>
  <si>
    <t>CCT Adriaanse Clinic</t>
  </si>
  <si>
    <t>CCT Brackenfell Hall</t>
  </si>
  <si>
    <t>CCT Chestnut Satellite Clinic</t>
  </si>
  <si>
    <t>CCT Eerste River Clinic</t>
  </si>
  <si>
    <t>CCT Ikhwezi CDC</t>
  </si>
  <si>
    <t>CCT Kuyasa Public Library</t>
  </si>
  <si>
    <t>CT Southern SD</t>
  </si>
  <si>
    <t>CCT Ocean View Civic Centre</t>
  </si>
  <si>
    <t>CCT Ruimte Road Satellite Clinic</t>
  </si>
  <si>
    <t>CCT Sarepta Clinic</t>
  </si>
  <si>
    <t>CCT Sir Lowry's Pass CDC</t>
  </si>
  <si>
    <t>CCT Tafelsig Thusong Centre</t>
  </si>
  <si>
    <t>Charles Morkel Hall</t>
  </si>
  <si>
    <t>Gustrouw CDC</t>
  </si>
  <si>
    <t>CPUT Bellville</t>
  </si>
  <si>
    <t>Karl Bremer Hospital</t>
  </si>
  <si>
    <t>Crossroads CDC</t>
  </si>
  <si>
    <t>Crossroads Hall</t>
  </si>
  <si>
    <t>CTICC Vaccination Centre of Hope</t>
  </si>
  <si>
    <t>Delft CHC</t>
  </si>
  <si>
    <t>Disa Hall Tygerberg Hospital</t>
  </si>
  <si>
    <t>Dominican Grimley School Hall</t>
  </si>
  <si>
    <t>Lady Michaelis CDC</t>
  </si>
  <si>
    <t>DP Marais Hospital</t>
  </si>
  <si>
    <t>Du Noon CHC</t>
  </si>
  <si>
    <t>Durbanville CDC</t>
  </si>
  <si>
    <t>Durbanville Town Hall</t>
  </si>
  <si>
    <t>Eerste River Hospital</t>
  </si>
  <si>
    <t>Elsies River CHC</t>
  </si>
  <si>
    <t>False Bay Hospital</t>
  </si>
  <si>
    <t>Fish Hoek Civic Centre</t>
  </si>
  <si>
    <t>Garden Village Hall Somerset West</t>
  </si>
  <si>
    <t>Helderberg Hospital</t>
  </si>
  <si>
    <t>Goodwood CDC</t>
  </si>
  <si>
    <t>Goodwood Hall</t>
  </si>
  <si>
    <t>Grassy Park Civic Centre</t>
  </si>
  <si>
    <t>Lotus River CDC</t>
  </si>
  <si>
    <t>Gugulethu CHC</t>
  </si>
  <si>
    <t>Hanover Park CDC</t>
  </si>
  <si>
    <t>Heideveld CHC</t>
  </si>
  <si>
    <t>Hope Street Dental</t>
  </si>
  <si>
    <t>Ikhwezi Community Hall</t>
  </si>
  <si>
    <t>Inzama Zabantu CDC</t>
  </si>
  <si>
    <t>JL Zwane Presbyterian Church</t>
  </si>
  <si>
    <t>Joshua Generation Church Kleinvlei</t>
  </si>
  <si>
    <t>Kleinvlei CDC</t>
  </si>
  <si>
    <t>Kensington CDC</t>
  </si>
  <si>
    <t xml:space="preserve">Kewtown New Apostolic Church </t>
  </si>
  <si>
    <t xml:space="preserve">Khayelitsha CBD Multipurpose Center </t>
  </si>
  <si>
    <t>Khayelitsha Hospital</t>
  </si>
  <si>
    <t>Kleinvlei Recreational Hall</t>
  </si>
  <si>
    <t>Kraaifontein CHC</t>
  </si>
  <si>
    <t>Lansdowne Library Hall</t>
  </si>
  <si>
    <t>Lentegeur Hospital Hall</t>
  </si>
  <si>
    <t>Macassar CDC</t>
  </si>
  <si>
    <t>Macassar New Civic</t>
  </si>
  <si>
    <t>Mamre CDC</t>
  </si>
  <si>
    <t>Michael Mapongwana CDC</t>
  </si>
  <si>
    <t>New Apostolic Church</t>
  </si>
  <si>
    <t>New Somerset Hospital</t>
  </si>
  <si>
    <t>Nolungile CDC</t>
  </si>
  <si>
    <t>Nomzamo CDC</t>
  </si>
  <si>
    <t>Nomzamo Community Hall</t>
  </si>
  <si>
    <t>Nyanga CDC</t>
  </si>
  <si>
    <t>Ravensmead CDC</t>
  </si>
  <si>
    <t>Reed Street CDC</t>
  </si>
  <si>
    <t>Retreat CHC</t>
  </si>
  <si>
    <t>Ruyterwacht CDC</t>
  </si>
  <si>
    <t>Saxonsea Community Hall</t>
  </si>
  <si>
    <t>Scottsdene CDC</t>
  </si>
  <si>
    <t xml:space="preserve">Solomon Tshuku Hall </t>
  </si>
  <si>
    <t>Somerset West Civic - Town Hall</t>
  </si>
  <si>
    <t>Stikland Hospital</t>
  </si>
  <si>
    <t>Strand CDC</t>
  </si>
  <si>
    <t>Symphony Way CDC</t>
  </si>
  <si>
    <t>University of the Western Cape vaccine site</t>
  </si>
  <si>
    <t>Vanguard CHC</t>
  </si>
  <si>
    <t xml:space="preserve">West EMS Pinelands </t>
  </si>
  <si>
    <t>Breede Valley Municipality</t>
  </si>
  <si>
    <t>De Doorns Clinic</t>
  </si>
  <si>
    <t>Empilisweni  (Worcester) Clinic</t>
  </si>
  <si>
    <t>Rawsonville Clinic</t>
  </si>
  <si>
    <t>Worcester Town Hall</t>
  </si>
  <si>
    <t>Touws River Clinic</t>
  </si>
  <si>
    <t>Orchard Clinic</t>
  </si>
  <si>
    <t>Sandhills Clinic</t>
  </si>
  <si>
    <t>Rawsonville VGK Church Hall</t>
  </si>
  <si>
    <t>Zweletemba Community Hall</t>
  </si>
  <si>
    <t>De Doorns Community Hall</t>
  </si>
  <si>
    <t>Touwsrivier Community Hall</t>
  </si>
  <si>
    <t>Dalvale Clinic</t>
  </si>
  <si>
    <t>Gouda Clinic</t>
  </si>
  <si>
    <t>Huis McCrone Clinic</t>
  </si>
  <si>
    <t>Klein Drakenstein Clinic</t>
  </si>
  <si>
    <t>Nieuwedrift Clinic</t>
  </si>
  <si>
    <t>Patriot Plein Clinic</t>
  </si>
  <si>
    <t>Phola Park Clinic</t>
  </si>
  <si>
    <t>Saron Clinic</t>
  </si>
  <si>
    <t>Simondium Clinic</t>
  </si>
  <si>
    <t>Soetendal Clinic</t>
  </si>
  <si>
    <t>Central Karoo DM</t>
  </si>
  <si>
    <t>Beaufort West LM</t>
  </si>
  <si>
    <t>Dan De Villiers Building Corner of Grimbeeck &amp; Thompson street, Beaufort West</t>
  </si>
  <si>
    <t>Thusung Centre 26 Leed street Murraysburg</t>
  </si>
  <si>
    <t>Laingsburg LM</t>
  </si>
  <si>
    <t>Thusong Centre Cnr Main &amp; Third Avenue  Laingsburg</t>
  </si>
  <si>
    <t>Prince Albert LM</t>
  </si>
  <si>
    <t>Thusong Centre Church street Prince Albert</t>
  </si>
  <si>
    <t>Garden Route DM</t>
  </si>
  <si>
    <t>Bitou LM</t>
  </si>
  <si>
    <t>Demar Building, Main Road, Knysna</t>
  </si>
  <si>
    <t>George LM</t>
  </si>
  <si>
    <t>DSD Boardroom, York Park building Ground Floor</t>
  </si>
  <si>
    <t>Hessequa LM</t>
  </si>
  <si>
    <t>DSD Office, 6 Van Riebeeck Street, Riversdale</t>
  </si>
  <si>
    <t>Kannaland</t>
  </si>
  <si>
    <t>Thusong Cente, Ladismith</t>
  </si>
  <si>
    <t>Knysna LM</t>
  </si>
  <si>
    <t>Mossel Bay LM</t>
  </si>
  <si>
    <t>DSD Office, 24 Marsh Street, Mossel Bay</t>
  </si>
  <si>
    <t>Oudtshoorn LM</t>
  </si>
  <si>
    <t>Seppie Greeff Building, Voortrekker Road</t>
  </si>
  <si>
    <t>Eastern Cape</t>
  </si>
  <si>
    <t>N Mandela Bay MM</t>
  </si>
  <si>
    <t>N Mandela C SD</t>
  </si>
  <si>
    <t>ec Medicross Walmer Clinic</t>
  </si>
  <si>
    <t>ec Medicross Lorraine Gardens Clinic</t>
  </si>
  <si>
    <t>C Hani DM</t>
  </si>
  <si>
    <t>Enoch Mgijima LM</t>
  </si>
  <si>
    <t>ec Lizo Ngcana Clinic</t>
  </si>
  <si>
    <t>ec Lesseyton Clinic</t>
  </si>
  <si>
    <t>O Tambo DM</t>
  </si>
  <si>
    <t>King Sabata Dalindyebo LM</t>
  </si>
  <si>
    <t>ec SOS Clinic</t>
  </si>
  <si>
    <t>ec Ntshele Clinic</t>
  </si>
  <si>
    <t>ec Sangoni Clinic</t>
  </si>
  <si>
    <t>ec Qokolweni Clinic</t>
  </si>
  <si>
    <t>ec Maxwele Clinic</t>
  </si>
  <si>
    <t>ec Mpeko Clinic</t>
  </si>
  <si>
    <t>ec Ngqwarha Clinic</t>
  </si>
  <si>
    <t>ec Ngcengane Clinic</t>
  </si>
  <si>
    <t>ec Tabase Clinic</t>
  </si>
  <si>
    <t>ec Qunu Clinic</t>
  </si>
  <si>
    <t>ec Xhwili Clinic</t>
  </si>
  <si>
    <t>ec Upper Xongora Clinic</t>
  </si>
  <si>
    <t>ec Mpunzana Clinic</t>
  </si>
  <si>
    <t>ec Mahlungulu Clinic (KSD)</t>
  </si>
  <si>
    <t>ec Bityi Clinic</t>
  </si>
  <si>
    <t>ec Mqhekezweni Clinic</t>
  </si>
  <si>
    <t>ec Tyelebana Clinic</t>
  </si>
  <si>
    <t>ec Sakhela Clinic</t>
  </si>
  <si>
    <t>ec Sitebe Clinic</t>
  </si>
  <si>
    <t>Buffalo City MM</t>
  </si>
  <si>
    <t>Buffalo City SD</t>
  </si>
  <si>
    <t>ec Welcomewood Clinic</t>
  </si>
  <si>
    <t>ec Zanempilo Clinic (East London)</t>
  </si>
  <si>
    <t>ec Zanempilo Clinic (Zwelitsha)</t>
  </si>
  <si>
    <t>ec Zikhova Clinic</t>
  </si>
  <si>
    <t>Amathole DM</t>
  </si>
  <si>
    <t>Raymond Mhlaba LM</t>
  </si>
  <si>
    <t>ec Mgwalana Clinic</t>
  </si>
  <si>
    <t>A Nzo DM</t>
  </si>
  <si>
    <t>Matatiele LM</t>
  </si>
  <si>
    <t>ec Matatiele Community Clinic</t>
  </si>
  <si>
    <t>ec Mount Hargreaves Clinic</t>
  </si>
  <si>
    <t>ec Rolweni Clinic</t>
  </si>
  <si>
    <t>ec Nyaniso Clinic</t>
  </si>
  <si>
    <t>ec Mvenyane Clinic</t>
  </si>
  <si>
    <t>ec Elukholweni Clinic</t>
  </si>
  <si>
    <t>ec Hlabatshane Clinic</t>
  </si>
  <si>
    <t>Amahlathi LM</t>
  </si>
  <si>
    <t>ec Mgwali Clinic</t>
  </si>
  <si>
    <t>Mnquma LM</t>
  </si>
  <si>
    <t>ec Mnyibashe Clinic</t>
  </si>
  <si>
    <t>Great Kei LM</t>
  </si>
  <si>
    <t>ec Mooiplaas Clinic</t>
  </si>
  <si>
    <t>Mbhashe LM</t>
  </si>
  <si>
    <t>ec Mpame Clinic</t>
  </si>
  <si>
    <t>ec Mpozolo Clinic</t>
  </si>
  <si>
    <t>ec Mpukane Clinic</t>
  </si>
  <si>
    <t>ec Mqambeli Clinic</t>
  </si>
  <si>
    <t>ec Mqhele Clinic</t>
  </si>
  <si>
    <t>ec Msendo Clinic</t>
  </si>
  <si>
    <t>ec Msobomvu Clinic</t>
  </si>
  <si>
    <t>Ngqushwa LM</t>
  </si>
  <si>
    <t>ec Mtombe Clinic</t>
  </si>
  <si>
    <t>ec Mtyholo Clinic</t>
  </si>
  <si>
    <t>ec Mxhelo Clinic</t>
  </si>
  <si>
    <t>ec Mzamomhle Clinic (Bedford)</t>
  </si>
  <si>
    <t>ec Ncizele Clinic</t>
  </si>
  <si>
    <t>ec Ndabakazi Clinic</t>
  </si>
  <si>
    <t>ec Ndwayana Clinic</t>
  </si>
  <si>
    <t>ec Zingisa NU 5 Clinic</t>
  </si>
  <si>
    <t>ec Newtown Clinic</t>
  </si>
  <si>
    <t>Umzimvubu LM</t>
  </si>
  <si>
    <t>ec Mount Ayliff Gateway Clinic</t>
  </si>
  <si>
    <t>ec Dundee Clinic</t>
  </si>
  <si>
    <t>ec Tela Clinic</t>
  </si>
  <si>
    <t>ec Lubaleko Clinic</t>
  </si>
  <si>
    <t>Ntabankulu LM</t>
  </si>
  <si>
    <t>ec Mfundisweni Clinic</t>
  </si>
  <si>
    <t>ec Ntshentshe Clinic</t>
  </si>
  <si>
    <t>Mbizana LM</t>
  </si>
  <si>
    <t>ec Amantshangase Clinic</t>
  </si>
  <si>
    <t>Sarah Baartman DM</t>
  </si>
  <si>
    <t>Ndlambe LM</t>
  </si>
  <si>
    <t>ec Port Alfred Clinic</t>
  </si>
  <si>
    <t>ec Station Hill Clinic</t>
  </si>
  <si>
    <t>ec Pal 2 Clinic</t>
  </si>
  <si>
    <t>ec Nkwenkwezi Clinic</t>
  </si>
  <si>
    <t>ec Pal 1 Clinic</t>
  </si>
  <si>
    <t>ec Marie Stopes Port Elizabeth Clinic</t>
  </si>
  <si>
    <t>ec Govan Mbeki Clinic</t>
  </si>
  <si>
    <t>N Mandela A SD</t>
  </si>
  <si>
    <t>ec New Brighton Clinic</t>
  </si>
  <si>
    <t>ec Tshangana Clinic</t>
  </si>
  <si>
    <t>Dr B NaudÂ‚ LM</t>
  </si>
  <si>
    <t>ec Brug Straat Clinic (Jansenville)</t>
  </si>
  <si>
    <t>ec Wongalethu Clinic</t>
  </si>
  <si>
    <t>ec Baviaans Clinic</t>
  </si>
  <si>
    <t>Makana LM</t>
  </si>
  <si>
    <t>ec Anglo African Street Clinic</t>
  </si>
  <si>
    <t>ec Middle Terrace Clinic</t>
  </si>
  <si>
    <t>ec Raglan Road Clinic</t>
  </si>
  <si>
    <t>ec Virginia Shumane Clinic</t>
  </si>
  <si>
    <t>ec Joza Clinic</t>
  </si>
  <si>
    <t>ec NG Dlukulu Clinic</t>
  </si>
  <si>
    <t>ec Raymond Mhlaba Clinic</t>
  </si>
  <si>
    <t>ec Kwa-Nonzwakazi Clinic</t>
  </si>
  <si>
    <t>ec Alexandria Clinic</t>
  </si>
  <si>
    <t>ec Kwa-Nonqubela Clinic</t>
  </si>
  <si>
    <t>ec Matubeni Clinic</t>
  </si>
  <si>
    <t>Mhlontlo LM</t>
  </si>
  <si>
    <t>ec Mdyobe Clinic</t>
  </si>
  <si>
    <t>ec Dungu Clinic</t>
  </si>
  <si>
    <t>ec Mbalisweni Clinic</t>
  </si>
  <si>
    <t>ec Tina Falls Clinic</t>
  </si>
  <si>
    <t>Ingquza Hill LM</t>
  </si>
  <si>
    <t>ec Mantlaneni Clinic</t>
  </si>
  <si>
    <t>ec Ngwemnyama Clinic</t>
  </si>
  <si>
    <t>ec Ngqusi Clinic</t>
  </si>
  <si>
    <t>ec Ngqwele Clinic</t>
  </si>
  <si>
    <t>ec Nier Clinic</t>
  </si>
  <si>
    <t>ec Njwaxa Clinic</t>
  </si>
  <si>
    <t>ec Nkanya Clinic</t>
  </si>
  <si>
    <t>ec Nomakhwezi Makhenyane Clinic</t>
  </si>
  <si>
    <t>ec Nompumelelo Gateway Clinic</t>
  </si>
  <si>
    <t>ec Norah Clinic</t>
  </si>
  <si>
    <t>ec Nozuko Clinic</t>
  </si>
  <si>
    <t>ec Nqabara Clinic</t>
  </si>
  <si>
    <t>ec Nqabeni Clinic</t>
  </si>
  <si>
    <t>ec Zwelitsha Zone 5 Clinic</t>
  </si>
  <si>
    <t>ec Nqadu Clinic (Mbhashe)</t>
  </si>
  <si>
    <t>ec Nqancule Clinic</t>
  </si>
  <si>
    <t>ec Ntaba ka Ndoda Clinic</t>
  </si>
  <si>
    <t>Nyandeni LM</t>
  </si>
  <si>
    <t>ec St Barnabas Gateway Clinic</t>
  </si>
  <si>
    <t>ec Mampondomiseni Clinic</t>
  </si>
  <si>
    <t>ec Libode Clinic</t>
  </si>
  <si>
    <t>ec Nontsikelelo Biko Clinic</t>
  </si>
  <si>
    <t>ec Mgwenyane Clinic</t>
  </si>
  <si>
    <t>ec Nkanga Clinic</t>
  </si>
  <si>
    <t>ec Old Bunting Clinic</t>
  </si>
  <si>
    <t>ec Ndanya Clinic</t>
  </si>
  <si>
    <t>ec Cwele Clinic</t>
  </si>
  <si>
    <t>ec Maqanyeni Clinic</t>
  </si>
  <si>
    <t>ec Nyandeni Clinic</t>
  </si>
  <si>
    <t>ec Double Falls Clinic</t>
  </si>
  <si>
    <t>ec Mangcwanguleni Clinic</t>
  </si>
  <si>
    <t>ec St Elizabeth's Gateway Clinic</t>
  </si>
  <si>
    <t>ec Lusikisiki Village Clinic (Qaukeni)</t>
  </si>
  <si>
    <t>Port St Johns LM</t>
  </si>
  <si>
    <t>ec Mzintlava Clinic</t>
  </si>
  <si>
    <t>ec Palmerton Clinic</t>
  </si>
  <si>
    <t>ec Magwa Clinic</t>
  </si>
  <si>
    <t>ec KTC Clinic</t>
  </si>
  <si>
    <t>ec Mpoza Clinic (Lusikisiki)</t>
  </si>
  <si>
    <t>ec Malangeni Clinic</t>
  </si>
  <si>
    <t>ec Xurana Clinic</t>
  </si>
  <si>
    <t>ec Buchele Clinic</t>
  </si>
  <si>
    <t>ec Mbotyi Clinic</t>
  </si>
  <si>
    <t>ec Khanyayo (Holy Cross) Clinic</t>
  </si>
  <si>
    <t>Joe Gqabi DM</t>
  </si>
  <si>
    <t>Walter Sisulu LM</t>
  </si>
  <si>
    <t>ec Poly Clinic</t>
  </si>
  <si>
    <t>ec Aliwal North Block H Clinic</t>
  </si>
  <si>
    <t>ec St Lucy's Gateway Clinic</t>
  </si>
  <si>
    <t>ec Ezingcuka Clinic</t>
  </si>
  <si>
    <t>Elundini LM</t>
  </si>
  <si>
    <t>ec St Augustine's Clinic</t>
  </si>
  <si>
    <t>ec Langeni Clinic</t>
  </si>
  <si>
    <t>ec Ngxaza Clinic</t>
  </si>
  <si>
    <t>ec Mjika Clinic</t>
  </si>
  <si>
    <t>ec Mhlahlane Clinic</t>
  </si>
  <si>
    <t>ec Queen Noti Clinic</t>
  </si>
  <si>
    <t>ec Ncembu Clinic</t>
  </si>
  <si>
    <t>ec Umnga Flats Clinic</t>
  </si>
  <si>
    <t>Engcobo LM</t>
  </si>
  <si>
    <t>ec Mgudu Clinic</t>
  </si>
  <si>
    <t>ec St Patrick's Gateway Clinic</t>
  </si>
  <si>
    <t>ec Qasa Clinic</t>
  </si>
  <si>
    <t>ec Imizizi Clinic</t>
  </si>
  <si>
    <t>ec Tsawana Clinic</t>
  </si>
  <si>
    <t>ec Isikelo Clinic</t>
  </si>
  <si>
    <t>ec Hlamandana Clinic</t>
  </si>
  <si>
    <t>ec Mpetsheni Clinic</t>
  </si>
  <si>
    <t>ec Ndela Clinic</t>
  </si>
  <si>
    <t>ec Qobo Clinic</t>
  </si>
  <si>
    <t>ec Mfundambini Clinic</t>
  </si>
  <si>
    <t>ec Meje Clinic</t>
  </si>
  <si>
    <t>ec Kanyayo (Bizana) Clinic</t>
  </si>
  <si>
    <t>ec Daliwonga Clinic</t>
  </si>
  <si>
    <t>ec Amandengane Clinic</t>
  </si>
  <si>
    <t>ec Sterkstroom Clinic</t>
  </si>
  <si>
    <t>ec Masakhe Clinic</t>
  </si>
  <si>
    <t>ec Khayamnandi Clinic</t>
  </si>
  <si>
    <t>ec Eluxolweni Clinic</t>
  </si>
  <si>
    <t>ec Hofmeyer Clinic</t>
  </si>
  <si>
    <t>ec Venterstad Clinic</t>
  </si>
  <si>
    <t>ec Ntseshe Clinic</t>
  </si>
  <si>
    <t>ec Nyhwara Clinic</t>
  </si>
  <si>
    <t>ec Peddie Extension Clinic</t>
  </si>
  <si>
    <t>ec Perksdale Clinic</t>
  </si>
  <si>
    <t>ec Philani Clinic (King William's Town)</t>
  </si>
  <si>
    <t>ec Pikholi Clinic</t>
  </si>
  <si>
    <t>ec Punzana Clinic</t>
  </si>
  <si>
    <t>ec Qeto Clinic</t>
  </si>
  <si>
    <t>Sundays River Valley LM</t>
  </si>
  <si>
    <t>ec Kirkwood Clinic</t>
  </si>
  <si>
    <t>ec Bergsig Clinic</t>
  </si>
  <si>
    <t>ec Moses Mabida Clinic</t>
  </si>
  <si>
    <t>ec Lukhanyiso Clinic</t>
  </si>
  <si>
    <t>ec Addo Clinic</t>
  </si>
  <si>
    <t>ec Kwazenzele Clinic</t>
  </si>
  <si>
    <t>ec Qibira Clinic</t>
  </si>
  <si>
    <t>ec Qina Clinic</t>
  </si>
  <si>
    <t>ec Qolora-By-Sea Clinic</t>
  </si>
  <si>
    <t>ec Qwaninga Clinic</t>
  </si>
  <si>
    <t>ec Rabula Clinic</t>
  </si>
  <si>
    <t>ec Centuli Clinic</t>
  </si>
  <si>
    <t>ec Robert Mbelekana Clinic</t>
  </si>
  <si>
    <t>ec Rwarwa Clinic</t>
  </si>
  <si>
    <t>ec Seymour Clinic</t>
  </si>
  <si>
    <t>ec Sheshegu Clinic</t>
  </si>
  <si>
    <t>ec Soga Clinic</t>
  </si>
  <si>
    <t>ec Soto Clinic</t>
  </si>
  <si>
    <t>ec Springs Clinic</t>
  </si>
  <si>
    <t>ec SS Gida Gateway Clinic</t>
  </si>
  <si>
    <t>ec St Matthew's Clinic</t>
  </si>
  <si>
    <t>ec Stutterheim Clinic</t>
  </si>
  <si>
    <t>ec Sundwana Clinic</t>
  </si>
  <si>
    <t>ec Tafalofefe Gateway Clinic</t>
  </si>
  <si>
    <t>ec Bethania Clinic</t>
  </si>
  <si>
    <t>ec Seqhobong Clinic</t>
  </si>
  <si>
    <t>ec Tayler Bequest Gateway Clinic (Elundini)</t>
  </si>
  <si>
    <t>ec Ulundi Clinic</t>
  </si>
  <si>
    <t>ec Isilindini Clinic</t>
  </si>
  <si>
    <t>ec Umtumase Clinic</t>
  </si>
  <si>
    <t>ec Kungisizwe Clinic</t>
  </si>
  <si>
    <t>ec Mangoloaneng Clinic</t>
  </si>
  <si>
    <t>ec Machibini Clinic (Kwabhaca)</t>
  </si>
  <si>
    <t>ec Luyengweni Clinic</t>
  </si>
  <si>
    <t>ec Paballong Clinic</t>
  </si>
  <si>
    <t>ec Lower Tsitsana Clinic</t>
  </si>
  <si>
    <t>ec Thabachicha Clinic</t>
  </si>
  <si>
    <t>ec Magadla Clinic</t>
  </si>
  <si>
    <t>ec Shepherds Hope Clinic</t>
  </si>
  <si>
    <t>ec Afsondering Clinic</t>
  </si>
  <si>
    <t>ec Queen's Mercy Clinic</t>
  </si>
  <si>
    <t>ec Likhetlane Clinic</t>
  </si>
  <si>
    <t>ec Madlangala Clinic</t>
  </si>
  <si>
    <t>ec Mzongwana Clinic</t>
  </si>
  <si>
    <t>ec Mpharane Clinic</t>
  </si>
  <si>
    <t>Senqu LM</t>
  </si>
  <si>
    <t>ec Umlamli Gateway Clinic</t>
  </si>
  <si>
    <t>ec Hillside Clinic (Senqu)</t>
  </si>
  <si>
    <t>ec Musong Clinic</t>
  </si>
  <si>
    <t>ec Pelandaba Clinic</t>
  </si>
  <si>
    <t>ec Palmietfontein Clinic</t>
  </si>
  <si>
    <t>ec Taleni Clinic</t>
  </si>
  <si>
    <t>ec Tanga Clinic</t>
  </si>
  <si>
    <t>ec Thozamile Madakana Clinic</t>
  </si>
  <si>
    <t>ec Tutura Clinic</t>
  </si>
  <si>
    <t>ec Tyali Clinic</t>
  </si>
  <si>
    <t>ec Tyata Clinic</t>
  </si>
  <si>
    <t>ec Upper Ncera Clinic</t>
  </si>
  <si>
    <t>ec Victoria Gateway Clinic</t>
  </si>
  <si>
    <t>ec Vukukhanye Gateway Clinic</t>
  </si>
  <si>
    <t>ec War Memorial Clinic</t>
  </si>
  <si>
    <t>ec Wartburg Clinic</t>
  </si>
  <si>
    <t>ec Washington Clinic</t>
  </si>
  <si>
    <t>ec Wesley Clinic</t>
  </si>
  <si>
    <t>ec Zalara Clinic</t>
  </si>
  <si>
    <t>ec Zazulwana Clinic</t>
  </si>
  <si>
    <t>ec Linton Grange Clinic</t>
  </si>
  <si>
    <t>ec Medicross Westering Clinic</t>
  </si>
  <si>
    <t>N Mandela B SD</t>
  </si>
  <si>
    <t>ec Masakhane Clinic (N Mandela Metro)</t>
  </si>
  <si>
    <t>Inxuba Yethemba LM</t>
  </si>
  <si>
    <t>ec Middelburg Clinic</t>
  </si>
  <si>
    <t>ec Kwanonzame New Clinic</t>
  </si>
  <si>
    <t>ec Kwanonzame Old Clinic</t>
  </si>
  <si>
    <t>ec Midros Clinic</t>
  </si>
  <si>
    <t>ec Willowmore Clinic</t>
  </si>
  <si>
    <t>ec Rietbron Clinic</t>
  </si>
  <si>
    <t>Kou-Kamma LM</t>
  </si>
  <si>
    <t>ec Misgund Clinic</t>
  </si>
  <si>
    <t>ec Louterwater Clinic</t>
  </si>
  <si>
    <t>ec Krakeel Clinic</t>
  </si>
  <si>
    <t>ec Zitulele Gateway Clinic</t>
  </si>
  <si>
    <t>ec Nzulwini Clinic</t>
  </si>
  <si>
    <t>ec Zigodlo Clinic</t>
  </si>
  <si>
    <t>ec Zihlahleni Clinic</t>
  </si>
  <si>
    <t>ec Zidindi Clinic</t>
  </si>
  <si>
    <t>ec Tshezi Clinic</t>
  </si>
  <si>
    <t>ec Mapuzi Clinic</t>
  </si>
  <si>
    <t>Kouga LM</t>
  </si>
  <si>
    <t xml:space="preserve">ec Settlers day Hospital </t>
  </si>
  <si>
    <t>WEST END SPECIALISED HOSPITAL</t>
  </si>
  <si>
    <t>Magareng</t>
  </si>
  <si>
    <t>New Mental Health Hospital</t>
  </si>
  <si>
    <t>PROF ZK MATHEWS CHC</t>
  </si>
  <si>
    <t>ZF Mgcawu</t>
  </si>
  <si>
    <t>Dawid Kruiper</t>
  </si>
  <si>
    <t>Keimos CHC</t>
  </si>
  <si>
    <t>Upington Clinic</t>
  </si>
  <si>
    <t>Kai !Garib</t>
  </si>
  <si>
    <t>Kakamas Hospital</t>
  </si>
  <si>
    <t>Tsantsabane</t>
  </si>
  <si>
    <t>Postmasburg Hospital</t>
  </si>
  <si>
    <t>Emthanjeni</t>
  </si>
  <si>
    <t>De Aar Hospital</t>
  </si>
  <si>
    <t>Umsobomvu</t>
  </si>
  <si>
    <t>Manne Dipico Hospital</t>
  </si>
  <si>
    <t>Noupoort CHC</t>
  </si>
  <si>
    <t>Siyathemba</t>
  </si>
  <si>
    <t>Prieska Hospital</t>
  </si>
  <si>
    <t>Siyancuma</t>
  </si>
  <si>
    <t>Hester Malan CHC</t>
  </si>
  <si>
    <t>Ubuntu</t>
  </si>
  <si>
    <t>Victoria Wes Clinic</t>
  </si>
  <si>
    <t>Hantam</t>
  </si>
  <si>
    <t>Calvinia Clinic</t>
  </si>
  <si>
    <t>Khai-Ma</t>
  </si>
  <si>
    <t>Pofadder CHC</t>
  </si>
  <si>
    <t>Nama Khoi</t>
  </si>
  <si>
    <t>Springbok Skou-Saal</t>
  </si>
  <si>
    <t>Richtersveld</t>
  </si>
  <si>
    <t>Martha Grifiths CHC</t>
  </si>
  <si>
    <t>Gasegonyana</t>
  </si>
  <si>
    <t>Kuruman Hospital</t>
  </si>
  <si>
    <t>Tshwaragano Hospital</t>
  </si>
  <si>
    <t>Gamagara</t>
  </si>
  <si>
    <t>Olifantshoek CHC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</si>
</sst>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NumberFormat="1"/>
    <xf numFmtId="3" fontId="0" fillId="0" borderId="0" xfId="0" applyNumberFormat="1"/>
    <xf numFmtId="0" fontId="0" fillId="0" borderId="0" xfId="0"/>
    <xf numFmtId="0" fontId="4" fillId="0" borderId="0" xfId="0" applyFont="1" applyFill="1" applyBorder="1"/>
    <xf numFmtId="3" fontId="6" fillId="3" borderId="1" xfId="0" applyNumberFormat="1" applyFont="1" applyFill="1" applyBorder="1"/>
    <xf numFmtId="3" fontId="5" fillId="0" borderId="0" xfId="0" applyNumberFormat="1" applyFont="1"/>
    <xf numFmtId="0" fontId="5" fillId="2" borderId="0" xfId="0" applyFont="1" applyFill="1"/>
    <xf numFmtId="3" fontId="5" fillId="2" borderId="0" xfId="0" applyNumberFormat="1" applyFont="1" applyFill="1"/>
    <xf numFmtId="0" fontId="7" fillId="0" borderId="0" xfId="0" applyFont="1"/>
    <xf numFmtId="3" fontId="6" fillId="0" borderId="0" xfId="0" applyNumberFormat="1" applyFont="1"/>
    <xf numFmtId="3" fontId="7" fillId="0" borderId="0" xfId="0" applyNumberFormat="1" applyFont="1"/>
    <xf numFmtId="0" fontId="6" fillId="0" borderId="0" xfId="0" applyFont="1"/>
    <xf numFmtId="3" fontId="8" fillId="3" borderId="1" xfId="0" applyNumberFormat="1" applyFont="1" applyFill="1" applyBorder="1"/>
    <xf numFmtId="9" fontId="6" fillId="0" borderId="1" xfId="11" applyFont="1" applyBorder="1"/>
    <xf numFmtId="0" fontId="6" fillId="3" borderId="1" xfId="0" applyFont="1" applyFill="1" applyBorder="1"/>
    <xf numFmtId="3" fontId="6" fillId="0" borderId="1" xfId="0" applyNumberFormat="1" applyFont="1" applyBorder="1"/>
    <xf numFmtId="3" fontId="7" fillId="0" borderId="1" xfId="0" applyNumberFormat="1" applyFont="1" applyBorder="1"/>
    <xf numFmtId="9" fontId="7" fillId="0" borderId="1" xfId="11" applyFont="1" applyBorder="1"/>
    <xf numFmtId="0" fontId="7" fillId="0" borderId="1" xfId="0" applyFont="1" applyFill="1" applyBorder="1"/>
    <xf numFmtId="0" fontId="7" fillId="0" borderId="1" xfId="0" applyFont="1" applyBorder="1"/>
    <xf numFmtId="3" fontId="7" fillId="3" borderId="1" xfId="0" applyNumberFormat="1" applyFont="1" applyFill="1" applyBorder="1"/>
    <xf numFmtId="9" fontId="7" fillId="3" borderId="1" xfId="11" applyFont="1" applyFill="1" applyBorder="1"/>
    <xf numFmtId="0" fontId="7" fillId="3" borderId="1" xfId="0" applyFont="1" applyFill="1" applyBorder="1"/>
    <xf numFmtId="0" fontId="7" fillId="0" borderId="0" xfId="0" applyFont="1" applyFill="1"/>
    <xf numFmtId="9" fontId="7" fillId="0" borderId="1" xfId="11" applyFont="1" applyFill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5" fillId="5" borderId="0" xfId="0" applyNumberFormat="1" applyFont="1" applyFill="1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2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readingOrder="1"/>
    </xf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4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 readingOrder="1"/>
    </xf>
    <xf numFmtId="0" fontId="11" fillId="2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6" fontId="4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 wrapText="1"/>
    </xf>
  </cellXfs>
  <cellStyles count="29">
    <cellStyle name="Comma 2" xfId="2" xr:uid="{00000000-0005-0000-0000-000001000000}"/>
    <cellStyle name="Comma 2 2" xfId="3" xr:uid="{00000000-0005-0000-0000-000002000000}"/>
    <cellStyle name="Comma 2 2 2" xfId="7" xr:uid="{00000000-0005-0000-0000-000003000000}"/>
    <cellStyle name="Comma 2 2 2 2" xfId="18" xr:uid="{00000000-0005-0000-0000-000002000000}"/>
    <cellStyle name="Comma 2 2 2 3" xfId="26" xr:uid="{00000000-0005-0000-0000-000003000000}"/>
    <cellStyle name="Comma 2 2 3" xfId="14" xr:uid="{00000000-0005-0000-0000-000001000000}"/>
    <cellStyle name="Comma 2 2 4" xfId="22" xr:uid="{00000000-0005-0000-0000-000002000000}"/>
    <cellStyle name="Comma 2 3" xfId="4" xr:uid="{00000000-0005-0000-0000-000004000000}"/>
    <cellStyle name="Comma 2 3 2" xfId="8" xr:uid="{00000000-0005-0000-0000-000005000000}"/>
    <cellStyle name="Comma 2 3 2 2" xfId="19" xr:uid="{00000000-0005-0000-0000-000004000000}"/>
    <cellStyle name="Comma 2 3 2 3" xfId="27" xr:uid="{00000000-0005-0000-0000-000005000000}"/>
    <cellStyle name="Comma 2 3 3" xfId="15" xr:uid="{00000000-0005-0000-0000-000003000000}"/>
    <cellStyle name="Comma 2 3 4" xfId="23" xr:uid="{00000000-0005-0000-0000-000004000000}"/>
    <cellStyle name="Comma 2 4" xfId="5" xr:uid="{00000000-0005-0000-0000-000006000000}"/>
    <cellStyle name="Comma 2 4 2" xfId="9" xr:uid="{00000000-0005-0000-0000-000007000000}"/>
    <cellStyle name="Comma 2 4 2 2" xfId="20" xr:uid="{00000000-0005-0000-0000-000006000000}"/>
    <cellStyle name="Comma 2 4 2 3" xfId="28" xr:uid="{00000000-0005-0000-0000-000007000000}"/>
    <cellStyle name="Comma 2 4 3" xfId="16" xr:uid="{00000000-0005-0000-0000-000005000000}"/>
    <cellStyle name="Comma 2 4 4" xfId="24" xr:uid="{00000000-0005-0000-0000-000006000000}"/>
    <cellStyle name="Comma 2 5" xfId="6" xr:uid="{00000000-0005-0000-0000-000008000000}"/>
    <cellStyle name="Comma 2 5 2" xfId="17" xr:uid="{00000000-0005-0000-0000-000007000000}"/>
    <cellStyle name="Comma 2 5 3" xfId="25" xr:uid="{00000000-0005-0000-0000-000008000000}"/>
    <cellStyle name="Comma 2 6" xfId="13" xr:uid="{00000000-0005-0000-0000-000000000000}"/>
    <cellStyle name="Comma 2 7" xfId="21" xr:uid="{00000000-0005-0000-0000-000001000000}"/>
    <cellStyle name="Comma 3" xfId="1" xr:uid="{00000000-0005-0000-0000-00002F000000}"/>
    <cellStyle name="Comma 4" xfId="12" xr:uid="{00000000-0005-0000-0000-000039000000}"/>
    <cellStyle name="Normal" xfId="0" builtinId="0"/>
    <cellStyle name="Normal 4" xfId="10" xr:uid="{00000000-0005-0000-0000-00000B000000}"/>
    <cellStyle name="Percent" xfId="11" builtinId="5"/>
  </cellStyles>
  <dxfs count="57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3" formatCode="#,##0"/>
    </dxf>
  </dxfs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hapi Mokone" refreshedDate="44403.533468287038" createdVersion="6" refreshedVersion="6" minRefreshableVersion="3" recordCount="2013" xr:uid="{AB599E00-590C-456D-A3A6-6323FCAE29A9}">
  <cacheSource type="worksheet">
    <worksheetSource name="Table1"/>
  </cacheSource>
  <cacheFields count="18">
    <cacheField name="Province" numFmtId="0">
      <sharedItems count="9">
        <s v="Eastern Cape"/>
        <s v="Free State"/>
        <s v="Gauteng"/>
        <s v="KwaZulu-Natal"/>
        <s v="Limpopo"/>
        <s v="Mpumalanga"/>
        <s v="North West"/>
        <s v="Northern Cape"/>
        <s v="Western Cape"/>
      </sharedItems>
    </cacheField>
    <cacheField name="District" numFmtId="0">
      <sharedItems count="56">
        <s v="N Mandela Bay MM"/>
        <s v="C Hani DM"/>
        <s v="O Tambo DM"/>
        <s v="Buffalo City MM"/>
        <s v="Amathole DM"/>
        <s v="A Nzo DM"/>
        <s v="Sarah Baartman DM"/>
        <s v="Joe Gqabi DM"/>
        <s v="Fezile Dabi "/>
        <s v="Fezile Dabi"/>
        <s v="Xhariep"/>
        <s v="Lejweleputswa "/>
        <s v="Thabo Mofutsanyana"/>
        <s v="Mangaung"/>
        <s v="Mangaung Metro"/>
        <s v="Sedibeng DM"/>
        <s v="Johannesburg MM"/>
        <s v="Ekurhuleni MM"/>
        <s v="West rand District"/>
        <s v="Tshwane MM"/>
        <s v="Amajuba DM"/>
        <s v="eThekwini MM"/>
        <s v="Harry Gwala DM"/>
        <s v="iLembe DM"/>
        <s v="King Cetshwayo DM"/>
        <s v="Ugu DM"/>
        <s v="uMgungundlovu DM"/>
        <s v="Umkhanyakude DM"/>
        <s v="Umzinyathi DM"/>
        <s v="uThukela DM"/>
        <s v="Zululand DM"/>
        <s v="Capricorn District"/>
        <s v="Mopani District"/>
        <s v="Sekhukhune District"/>
        <s v="Vhembe District"/>
        <s v="Waterberg District"/>
        <s v="Nkangala DM"/>
        <s v="Ehlanzeni DM"/>
        <s v="Gert Sibande DM"/>
        <s v="Ngaka Modiri Molema DM"/>
        <s v="Dr K Kaunda DM"/>
        <s v="Bojanala Platinum DM"/>
        <s v="Ruth Segomotsi Mompati DM"/>
        <s v="Francis Baard"/>
        <s v="ZF Mgcawu"/>
        <s v="Pixley Ka Seme"/>
        <s v="Namakwa"/>
        <s v="John Taolo Gaetsewe"/>
        <s v="Cape Town MM"/>
        <s v="Cape Winelands"/>
        <s v="Central Karoo"/>
        <s v="Garden Route"/>
        <s v="Overberg"/>
        <s v="West Coast"/>
        <s v="Central Karoo DM"/>
        <s v="Garden Route DM"/>
      </sharedItems>
    </cacheField>
    <cacheField name="Sub-District" numFmtId="0">
      <sharedItems containsMixedTypes="1" containsNumber="1" containsInteger="1" minValue="1" maxValue="7"/>
    </cacheField>
    <cacheField name="MFL_Code (of Vaccination Site)" numFmtId="0">
      <sharedItems containsBlank="1" containsMixedTypes="1" containsNumber="1" containsInteger="1" minValue="179115" maxValue="9898946"/>
    </cacheField>
    <cacheField name="Vaccination Site Name" numFmtId="0">
      <sharedItems containsMixedTypes="1" containsNumber="1" containsInteger="1" minValue="0" maxValue="0" count="1867">
        <s v="ec Medicross Walmer Clinic"/>
        <s v="ec Medicross Lorraine Gardens Clinic"/>
        <s v="ec Lizo Ngcana Clinic"/>
        <s v="ec Lesseyton Clinic"/>
        <s v="ec SOS Clinic"/>
        <s v="ec Ntshele Clinic"/>
        <s v="ec Sangoni Clinic"/>
        <s v="ec Qokolweni Clinic"/>
        <s v="ec Maxwele Clinic"/>
        <s v="ec Mpeko Clinic"/>
        <s v="ec Ngqwarha Clinic"/>
        <s v="ec Ngcengane Clinic"/>
        <s v="ec Tabase Clinic"/>
        <s v="ec Qunu Clinic"/>
        <s v="ec Xhwili Clinic"/>
        <s v="ec Upper Xongora Clinic"/>
        <s v="ec Mpunzana Clinic"/>
        <s v="ec Mahlungulu Clinic (KSD)"/>
        <s v="ec Bityi Clinic"/>
        <s v="ec Mqhekezweni Clinic"/>
        <s v="ec Tyelebana Clinic"/>
        <s v="ec Sakhela Clinic"/>
        <s v="ec Sitebe Clinic"/>
        <s v="ec Welcomewood Clinic"/>
        <s v="ec Zanempilo Clinic (East London)"/>
        <s v="ec Zanempilo Clinic (Zwelitsha)"/>
        <s v="ec Zikhova Clinic"/>
        <s v="ec Mgwalana Clinic"/>
        <s v="ec Matatiele Community Clinic"/>
        <s v="ec Mount Hargreaves Clinic"/>
        <s v="ec Rolweni Clinic"/>
        <s v="ec Nyaniso Clinic"/>
        <s v="ec Mvenyane Clinic"/>
        <s v="ec Elukholweni Clinic"/>
        <s v="ec Hlabatshane Clinic"/>
        <s v="ec Mgwali Clinic"/>
        <s v="ec Mnyibashe Clinic"/>
        <s v="ec Mooiplaas Clinic"/>
        <s v="ec Mpame Clinic"/>
        <s v="ec Mpozolo Clinic"/>
        <s v="ec Mpukane Clinic"/>
        <s v="ec Mqambeli Clinic"/>
        <s v="ec Mqhele Clinic"/>
        <s v="ec Msendo Clinic"/>
        <s v="ec Msobomvu Clinic"/>
        <s v="ec Mtombe Clinic"/>
        <s v="ec Mtyholo Clinic"/>
        <s v="ec Mxhelo Clinic"/>
        <s v="ec Mzamomhle Clinic (Bedford)"/>
        <s v="ec Ncizele Clinic"/>
        <s v="ec Ndabakazi Clinic"/>
        <s v="ec Ndwayana Clinic"/>
        <s v="ec Zingisa NU 5 Clinic"/>
        <s v="ec Newtown Clinic"/>
        <s v="ec Mount Ayliff Gateway Clinic"/>
        <s v="ec Dundee Clinic"/>
        <s v="ec Tela Clinic"/>
        <s v="ec Lubaleko Clinic"/>
        <s v="ec Mfundisweni Clinic"/>
        <s v="ec Ntshentshe Clinic"/>
        <s v="ec Amantshangase Clinic"/>
        <s v="ec Port Alfred Clinic"/>
        <s v="ec Station Hill Clinic"/>
        <s v="ec Pal 2 Clinic"/>
        <s v="ec Nkwenkwezi Clinic"/>
        <s v="ec Pal 1 Clinic"/>
        <s v="ec Marie Stopes Port Elizabeth Clinic"/>
        <s v="ec Govan Mbeki Clinic"/>
        <s v="ec New Brighton Clinic"/>
        <s v="ec Tshangana Clinic"/>
        <s v="ec Brug Straat Clinic (Jansenville)"/>
        <s v="ec Wongalethu Clinic"/>
        <s v="ec Baviaans Clinic"/>
        <s v="ec Anglo African Street Clinic"/>
        <s v="ec Middle Terrace Clinic"/>
        <s v="ec Raglan Road Clinic"/>
        <s v="ec Virginia Shumane Clinic"/>
        <s v="ec Joza Clinic"/>
        <s v="ec NG Dlukulu Clinic"/>
        <s v="ec Raymond Mhlaba Clinic"/>
        <s v="ec Kwa-Nonzwakazi Clinic"/>
        <s v="ec Alexandria Clinic"/>
        <s v="ec Kwa-Nonqubela Clinic"/>
        <s v="ec Matubeni Clinic"/>
        <s v="ec Mdyobe Clinic"/>
        <s v="ec Dungu Clinic"/>
        <s v="ec Mbalisweni Clinic"/>
        <s v="ec Tina Falls Clinic"/>
        <s v="ec Mantlaneni Clinic"/>
        <s v="ec Ngwemnyama Clinic"/>
        <s v="ec Ngqusi Clinic"/>
        <s v="ec Ngqwele Clinic"/>
        <s v="ec Nier Clinic"/>
        <s v="ec Njwaxa Clinic"/>
        <s v="ec Nkanya Clinic"/>
        <s v="ec Nomakhwezi Makhenyane Clinic"/>
        <s v="ec Nompumelelo Gateway Clinic"/>
        <s v="ec Norah Clinic"/>
        <s v="ec Nozuko Clinic"/>
        <s v="ec Nqabara Clinic"/>
        <s v="ec Nqabeni Clinic"/>
        <s v="ec Zwelitsha Zone 5 Clinic"/>
        <s v="ec Nqadu Clinic (Mbhashe)"/>
        <s v="ec Nqancule Clinic"/>
        <s v="ec Ntaba ka Ndoda Clinic"/>
        <s v="ec St Barnabas Gateway Clinic"/>
        <s v="ec Mampondomiseni Clinic"/>
        <s v="ec Libode Clinic"/>
        <s v="ec Nontsikelelo Biko Clinic"/>
        <s v="ec Mgwenyane Clinic"/>
        <s v="ec Nkanga Clinic"/>
        <s v="ec Old Bunting Clinic"/>
        <s v="ec Ndanya Clinic"/>
        <s v="ec Cwele Clinic"/>
        <s v="ec Maqanyeni Clinic"/>
        <s v="ec Nyandeni Clinic"/>
        <s v="ec Double Falls Clinic"/>
        <s v="ec Mangcwanguleni Clinic"/>
        <s v="ec St Elizabeth's Gateway Clinic"/>
        <s v="ec Lusikisiki Village Clinic (Qaukeni)"/>
        <s v="ec Mzintlava Clinic"/>
        <s v="ec Palmerton Clinic"/>
        <s v="ec Magwa Clinic"/>
        <s v="ec KTC Clinic"/>
        <s v="ec Mpoza Clinic (Lusikisiki)"/>
        <s v="ec Malangeni Clinic"/>
        <s v="ec Xurana Clinic"/>
        <s v="ec Buchele Clinic"/>
        <s v="ec Mbotyi Clinic"/>
        <s v="ec Khanyayo (Holy Cross) Clinic"/>
        <s v="ec Poly Clinic"/>
        <s v="ec Aliwal North Block H Clinic"/>
        <s v="ec St Lucy's Gateway Clinic"/>
        <s v="ec Ezingcuka Clinic"/>
        <s v="ec St Augustine's Clinic"/>
        <s v="ec Langeni Clinic"/>
        <s v="ec Ngxaza Clinic"/>
        <s v="ec Mjika Clinic"/>
        <s v="ec Mhlahlane Clinic"/>
        <s v="ec Queen Noti Clinic"/>
        <s v="ec Ncembu Clinic"/>
        <s v="ec Umnga Flats Clinic"/>
        <s v="ec Mgudu Clinic"/>
        <s v="ec St Patrick's Gateway Clinic"/>
        <s v="ec Qasa Clinic"/>
        <s v="ec Imizizi Clinic"/>
        <s v="ec Tsawana Clinic"/>
        <s v="ec Isikelo Clinic"/>
        <s v="ec Hlamandana Clinic"/>
        <s v="ec Mpetsheni Clinic"/>
        <s v="ec Ndela Clinic"/>
        <s v="ec Qobo Clinic"/>
        <s v="ec Mfundambini Clinic"/>
        <s v="ec Meje Clinic"/>
        <s v="ec Kanyayo (Bizana) Clinic"/>
        <s v="ec Daliwonga Clinic"/>
        <s v="ec Amandengane Clinic"/>
        <s v="ec Sterkstroom Clinic"/>
        <s v="ec Masakhe Clinic"/>
        <s v="ec Khayamnandi Clinic"/>
        <s v="ec Eluxolweni Clinic"/>
        <s v="ec Hofmeyer Clinic"/>
        <s v="ec Venterstad Clinic"/>
        <s v="ec Ntseshe Clinic"/>
        <s v="ec Nyhwara Clinic"/>
        <s v="ec Peddie Extension Clinic"/>
        <s v="ec Perksdale Clinic"/>
        <s v="ec Philani Clinic (King William's Town)"/>
        <s v="ec Pikholi Clinic"/>
        <s v="ec Punzana Clinic"/>
        <s v="ec Qeto Clinic"/>
        <s v="ec Kirkwood Clinic"/>
        <s v="ec Bergsig Clinic"/>
        <s v="ec Moses Mabida Clinic"/>
        <s v="ec Lukhanyiso Clinic"/>
        <s v="ec Addo Clinic"/>
        <s v="ec Kwazenzele Clinic"/>
        <s v="ec Qibira Clinic"/>
        <s v="ec Qina Clinic"/>
        <s v="ec Qolora-By-Sea Clinic"/>
        <s v="ec Qwaninga Clinic"/>
        <s v="ec Rabula Clinic"/>
        <s v="ec Centuli Clinic"/>
        <s v="ec Robert Mbelekana Clinic"/>
        <s v="ec Rwarwa Clinic"/>
        <s v="ec Seymour Clinic"/>
        <s v="ec Sheshegu Clinic"/>
        <s v="ec Soga Clinic"/>
        <s v="ec Soto Clinic"/>
        <s v="ec Springs Clinic"/>
        <s v="ec SS Gida Gateway Clinic"/>
        <s v="ec St Matthew's Clinic"/>
        <s v="ec Stutterheim Clinic"/>
        <s v="ec Sundwana Clinic"/>
        <s v="ec Tafalofefe Gateway Clinic"/>
        <s v="ec Bethania Clinic"/>
        <s v="ec Seqhobong Clinic"/>
        <s v="ec Tayler Bequest Gateway Clinic (Elundini)"/>
        <s v="ec Ulundi Clinic"/>
        <s v="ec Isilindini Clinic"/>
        <s v="ec Umtumase Clinic"/>
        <s v="ec Kungisizwe Clinic"/>
        <s v="ec Mangoloaneng Clinic"/>
        <s v="ec Machibini Clinic (Kwabhaca)"/>
        <s v="ec Luyengweni Clinic"/>
        <s v="ec Paballong Clinic"/>
        <s v="ec Lower Tsitsana Clinic"/>
        <s v="ec Thabachicha Clinic"/>
        <s v="ec Magadla Clinic"/>
        <s v="ec Shepherds Hope Clinic"/>
        <s v="ec Afsondering Clinic"/>
        <s v="ec Queen's Mercy Clinic"/>
        <s v="ec Likhetlane Clinic"/>
        <s v="ec Madlangala Clinic"/>
        <s v="ec Mzongwana Clinic"/>
        <s v="ec Mpharane Clinic"/>
        <s v="ec Umlamli Gateway Clinic"/>
        <s v="ec Hillside Clinic (Senqu)"/>
        <s v="ec Musong Clinic"/>
        <s v="ec Pelandaba Clinic"/>
        <s v="ec Palmietfontein Clinic"/>
        <s v="ec Taleni Clinic"/>
        <s v="ec Tanga Clinic"/>
        <s v="ec Thozamile Madakana Clinic"/>
        <s v="ec Tutura Clinic"/>
        <s v="ec Tyali Clinic"/>
        <s v="ec Tyata Clinic"/>
        <s v="ec Upper Ncera Clinic"/>
        <s v="ec Victoria Gateway Clinic"/>
        <s v="ec Vukukhanye Gateway Clinic"/>
        <s v="ec War Memorial Clinic"/>
        <s v="ec Wartburg Clinic"/>
        <s v="ec Washington Clinic"/>
        <s v="ec Wesley Clinic"/>
        <s v="ec Zalara Clinic"/>
        <s v="ec Zazulwana Clinic"/>
        <s v="ec Linton Grange Clinic"/>
        <s v="ec Medicross Westering Clinic"/>
        <s v="ec Masakhane Clinic (N Mandela Metro)"/>
        <s v="ec Middelburg Clinic"/>
        <s v="ec Kwanonzame New Clinic"/>
        <s v="ec Kwanonzame Old Clinic"/>
        <s v="ec Midros Clinic"/>
        <s v="ec Willowmore Clinic"/>
        <s v="ec Rietbron Clinic"/>
        <s v="ec Misgund Clinic"/>
        <s v="ec Louterwater Clinic"/>
        <s v="ec Krakeel Clinic"/>
        <s v="ec Zitulele Gateway Clinic"/>
        <s v="ec Nzulwini Clinic"/>
        <s v="ec Zigodlo Clinic"/>
        <s v="ec Zihlahleni Clinic"/>
        <s v="ec Zidindi Clinic"/>
        <s v="ec Tshezi Clinic"/>
        <s v="ec Mapuzi Clinic"/>
        <s v="ec Settlers day Hospital "/>
        <s v="Boitumelo Regional Hospital"/>
        <s v="Fezi Ngubentombi District Hospital"/>
        <s v="Parys District Hospital"/>
        <s v="Mafube District Hospital"/>
        <s v="Dr Cingo Secondary School"/>
        <s v="Tokollo District Hospital"/>
        <s v="Matlakeng Clinic, Zastron"/>
        <s v="Thembalethu Clinic, Smithfield"/>
        <s v="Winnie Mandela Clinic, Rouxville"/>
        <s v="Bophelong CHC, Petrusburg"/>
        <s v="Ethembeni Clinic, Koffiefontein"/>
        <s v="Jacobsdal Clinic"/>
        <s v="Luckhoff Clinic"/>
        <s v="Oppermans Gronde Clinic"/>
        <s v="Fauresmith Clinic"/>
        <s v="Itumeleng Clinic, Jagersfontein"/>
        <s v="Mamello Clinic, Trompsburg"/>
        <s v="Nelson Mandela Clinic, Edenburg"/>
        <s v="Phekolong Clinic, Reddersburg"/>
        <s v="Sehularo Tau Clinic, Springfontein"/>
        <s v="Lepoi Clinic, Bethulie"/>
        <s v="Flora Park Clinic, Gariep Dam"/>
        <s v="Phillipolis Clinic"/>
        <s v="Diamant Hospital"/>
        <s v="Albert Nzula Hospital"/>
        <s v="Bongani Regional Hospital"/>
        <s v="Ferdie Meyer Hall"/>
        <s v="Kutlwanong CH"/>
        <s v="Katleho District Hospital"/>
        <s v="Thusanong District Hospital"/>
        <s v="Nala District Hospital"/>
        <s v="Mohau District Hospital"/>
        <s v="Winburg District Hospital"/>
        <s v="Boshof Clinic"/>
        <s v="Dealsville Clinic"/>
        <s v="Thekolohelong Old Age Home"/>
        <s v="Thabo Thokoza School"/>
        <s v="Dihlabeng regional hospital, Bethlehem"/>
        <s v="Senoritha Nthlabathi DH"/>
        <s v="Nketoana Hospital"/>
        <s v="Phumelela District hospital "/>
        <s v="Ficksburg town hall "/>
        <s v="Marquard town hall"/>
        <s v="Phutholoha hospital"/>
        <s v="Boikhucho"/>
        <s v="MUCPP"/>
        <s v="Universitas"/>
        <s v="Pelonomi"/>
        <s v="fs Botshabelo Hospital"/>
        <s v="Standard Bank Building"/>
        <s v="Seemahale Secondary School"/>
        <s v="fs Dr JS Moroka Hospital"/>
        <s v="Saul Tsotetsi"/>
        <s v="lakeside hall"/>
        <s v="Impumelelo Hall"/>
        <s v="Heidelberg town hall"/>
        <s v="Sebokeng Hospital"/>
        <s v="Levai Mbatha CHC"/>
        <s v="Johan Heyns CHC"/>
        <s v="Ratanda"/>
        <s v="Market banquet hall"/>
        <s v="Sharpeville"/>
        <s v="Jameson Park Clinic"/>
        <s v="mafatsana thusong hall"/>
        <s v="usizolwethu clinic"/>
        <s v="Midvaal"/>
        <s v="Sol tsotetsi hall"/>
        <s v="Hillbrow CHC"/>
        <s v="Alexandra CHC"/>
        <s v="Chiawelo CHC"/>
        <s v="Itireleng CHC"/>
        <s v="Stretford CHC"/>
        <s v="Lenasia South Hospital"/>
        <s v="CHBAH Recreational Centre"/>
        <s v="Discoverers CHC"/>
        <s v="Lenasia South Extension 5 Clinic"/>
        <s v="Charlotte Maxeke Hospital"/>
        <s v="Danny Van Zyl recreational centre"/>
        <s v="Lord Khanyile Hall"/>
        <s v="Kanana Community Hall"/>
        <s v="Yeoville recreation centre"/>
        <s v="Berairo Recreational Hall"/>
        <s v="WitPooitjie Recreational Center"/>
        <s v="Kopanong Community Hall"/>
        <s v="Makhaya Community Hall"/>
        <s v="Meadowlands zone 10 Hall"/>
        <s v="Wendy wood Sports and Recreational Centre"/>
        <s v="Mondeor Recreational Centre"/>
        <s v="Diepkloof Community Hall"/>
        <s v="Naledi Community Hall"/>
        <s v="Naledi Ext 2 Sports Centre"/>
        <s v="Weilers Farm Hall at Clinic"/>
        <s v="Marlboro Sport Complex"/>
        <s v="Sport Complex Alexandra Eastbank"/>
        <s v="Ennerdale Ext 9 Community Centre"/>
        <s v="Midrand LA EMS "/>
        <s v="Diepsloot youth Centre"/>
        <s v="Witkoppen Clinic"/>
        <s v="Gross Venor Hall"/>
        <s v="Parkhurst Recreationl Centre"/>
        <s v="Roodepoort Town Hall"/>
        <s v="Flerhoff Community Centre"/>
        <s v="Nkone Maruping Primary(Braamfischer Hall)"/>
        <s v="Arekopaneng Community Hall"/>
        <s v="Grace Bible Church Drive thru"/>
        <s v="Phelophepha Train"/>
        <s v="Freedom park clinic"/>
        <s v="Poortjie clinic"/>
        <s v="Tshepisong clinic"/>
        <s v="Maropeng clinic"/>
        <s v="Zandspruit"/>
        <s v="Dobsonville stadium"/>
        <s v="San kopanong stadium"/>
        <s v="Alberton civic centre"/>
        <s v="Alberton clinic"/>
        <s v="springs hall"/>
        <s v="Rabosotho hall"/>
        <s v="KwaThema CHC"/>
        <s v="actonville hall"/>
        <s v="Christian family Church Drive Through"/>
        <s v="DH Williams"/>
        <s v="Midstream Primary"/>
        <s v="Phillip Moyo CHC"/>
        <s v="Tsakane clinic"/>
        <s v="Vosloorus hall"/>
        <s v="Kempton Park Civic Centre"/>
        <s v="Esangweni CHC christian church unternational"/>
        <s v="Daveyton CDC main"/>
        <s v="Nokuthela Ngwenya CHC"/>
        <s v="Jabulani Dumane CHC"/>
        <s v="Bertha Gqxowa Hospital (Kobie Muller Hall)"/>
        <s v="Boksburg Civic Hall"/>
        <s v="gp Duduza Clinic"/>
        <s v="gp Esangweni CHC"/>
        <s v="gp Joy Clinic"/>
        <s v="gp Phola Park CHC"/>
        <s v="gp Thelle Mogoerane Regional Hospital"/>
        <s v="Tembisa Hospital"/>
        <s v="Thokoza youth center"/>
        <s v="Pholosong hospital"/>
        <s v="Christian Church Drive Through"/>
        <s v="Sam Ntuli stadium"/>
        <s v="westonaria civic center (Education Department)"/>
        <s v="westonaria civic center "/>
        <s v="greenhills stadium  (Education Department)"/>
        <s v="greenhills stadium  "/>
        <s v="Carletonville hospital"/>
        <s v="carletonville civic center (Education Department)"/>
        <s v="Jubilee hall (Education Department)"/>
        <s v="Jubilee hall "/>
        <s v="Krugersdorp Town Hall (Phase 2)"/>
        <s v="Zuurbekom Clinic (phase 2)"/>
        <s v="Simunye Hall (phase 2)"/>
        <s v="Ramosa Hall (Phase II)"/>
        <s v="Fochville Civic Center"/>
        <s v="Wedela Community Hall"/>
        <s v="Khutsong Community Hall"/>
        <s v="Nelson Mandela Hall  Tarleton(Phase 2)"/>
        <s v="Kagiso ext12 Hall (phase2)"/>
        <s v="Leratong Hospital"/>
        <s v="Dr yusuf dadoo"/>
        <s v="Randgate clinic"/>
        <s v="Ithuteng High school"/>
        <s v="Pink Hall"/>
        <s v="Mining house"/>
        <s v="Venterspost Library"/>
        <s v="toekomsrus Community Hall"/>
        <s v="Joe Slovo Hall"/>
        <s v="Centenary hall"/>
        <s v="hekpoort hall"/>
        <s v="bekersdal care of the aged"/>
        <s v="munsiville care of the aged"/>
        <s v="video hall"/>
        <s v="burgerhoop hall"/>
        <s v="Kokosi community hall"/>
        <s v="Soshanguve Block JJ Clinic"/>
        <s v="Kekana Gardens"/>
        <s v="FF.Ribeiro clinic (Council Chamber)"/>
        <s v="Eersterust CHC"/>
        <s v="Zithobeni Clinic"/>
        <s v="KT Motubatse Hall"/>
        <s v="Phedisong 4 CHC Hall"/>
        <s v="Suurman clinic"/>
        <s v="Laudium CHC"/>
        <s v="Atteridgeville Hall"/>
        <s v="Rayton Hall"/>
        <s v="Nellmapius Clinic"/>
        <s v="Weskopies Hospital"/>
        <s v="Tshwane Rehabilitation hospital"/>
        <s v="Mabopane Indoor Center"/>
        <s v="University of Pretoria"/>
        <s v="Olievenhoutbosch hall"/>
        <s v="Mamelodi hospital"/>
        <s v="ZuidAfrikaanse hospital"/>
        <s v="Rethabiseng hall"/>
        <s v="Stanza Bopape hall"/>
        <s v="Pretoria North hall"/>
        <s v="Mandisa Shiceka Clinic"/>
        <s v="Adelaide Tambo clinic"/>
        <s v="Refentse Clinic (Odi)"/>
        <s v="Temba CHC"/>
        <s v="Disaster bus"/>
        <s v="Bronkospruit hall"/>
        <s v="Ekangala hall"/>
        <s v="Hartfeld church arena"/>
        <s v="NG Moreleta church "/>
        <s v="kz Dannhauser CHC"/>
        <s v="kz Madadeni Hospital"/>
        <s v="kz Newcastle Hospital"/>
        <s v="kz Niemeyer Hospital "/>
        <s v="Dorothy Hall"/>
        <s v="Annieville Community Hall"/>
        <s v="Mooi Hall"/>
        <s v="Kwa Mgidazi Hall"/>
        <s v="Verdriet Hall"/>
        <s v="Milford Hall"/>
        <s v="Naas Farm Clinic"/>
        <s v="Nellies Farm Clinic"/>
        <s v="Hudula Methodist Church"/>
        <s v="Koppie Allen Hall"/>
        <s v="Utrecht Town Hall"/>
        <s v="Groenvlei Clinic Pension Point"/>
        <s v="Dlamlenze Tribal Court"/>
        <s v="Beiru Community Hall"/>
        <s v="Vaalbank community hall"/>
        <s v="Lethilunye Traditional Court"/>
        <s v="Lennoxton Primary School"/>
        <s v="Newcastle CBD Town Hall"/>
        <s v="Osizweni Community Hall"/>
        <s v="Madadeni Hall"/>
        <s v="Osizweni Handicraft Centre"/>
        <s v="Amajuba Education Centre"/>
        <s v="Dicks Hall"/>
        <s v="Ballengeich Khoza Hall"/>
        <s v="Madadeni 5 Clinic"/>
        <s v="Madadeni 1 Clinic"/>
        <s v="Rosary Clinic"/>
        <s v="Newcastle PHC Clinic"/>
        <s v="Charlestown Community Care Centre"/>
        <s v="COC International Church"/>
        <s v="Lagratitude old age home"/>
        <s v="Addington Hospital"/>
        <s v="Cato Manor Community Health Centre"/>
        <s v="Clairwood Hospital"/>
        <s v="Ekuhlengeni Sanatorium Hospital"/>
        <s v="Inanda C Community Health Centre"/>
        <s v="Inkosi Albert Luthuli Central Hospital"/>
        <s v="King Dinizulu Hospital"/>
        <s v="King Edward VIII Hospital"/>
        <s v="McCord Hospital"/>
        <s v="Newtown A Community Health Centre"/>
        <s v="Osindisweni Hospital"/>
        <s v="Phoenix Community Health Centre"/>
        <s v="Prince Mshiyeni Memorial Hospital"/>
        <s v="RK Khan Hospital"/>
        <s v="St. Aidan's Hospital"/>
        <s v="St. Mary's (Mariannhill) Hospital"/>
        <s v="Wentworth Hospital"/>
        <s v="Amanzimtoti Civic Centre"/>
        <s v="Bethsaida Ministries International"/>
        <s v="Kwamashu Indoor Sports Centre"/>
        <s v="Moses Mabhida People's Park"/>
        <s v="Mpumalanga Comm Hall"/>
        <s v="Pinetown Civic Centre"/>
        <s v="Tongaat Indoor Sports Centre"/>
        <s v="Umlazi D Hall"/>
        <s v="Watercrest Underground Parking"/>
        <s v="Amaoti Community Hall"/>
        <s v="Mountainview Hall, Verulam"/>
        <s v="Nelson Mandela Youth Centre Chatsworth"/>
        <s v="Umbumbulu Hall"/>
        <s v="Umlazi K Hall"/>
        <s v="Kwaximba Hall"/>
        <s v="Inchanga Hall"/>
        <s v="Dassenhoek Community hall"/>
        <s v="kz Christ the King Hospital"/>
        <s v="kz East Griqualand and Usher Memorial Hospital"/>
        <s v="kz Pholela CHC"/>
        <s v="kz Rietvlei Hospital"/>
        <s v="kz St Apollinaris Hospital"/>
        <s v="kz St Margaret's TB MDR Hospital"/>
        <s v="General Justice Gizenga Mpanza"/>
        <s v="Edgedale Old Age Home"/>
        <s v="KwaDukuza Hall"/>
        <s v="Shakas Head Community Hall"/>
        <s v="Lloyd Town Hall"/>
        <s v="Townsend Park Hall"/>
        <s v="Sundumbili CHC"/>
        <s v="Amatikulu training community hall"/>
        <s v="Sibusisiwe Community Hall"/>
        <s v="Umphumulo Hospital"/>
        <s v="Maphumulo Hall"/>
        <s v="Nombokojwana Community Hall"/>
        <s v="Kwazini Community Hall"/>
        <s v="Poyinandi Hall"/>
        <s v="Lutheran church"/>
        <s v="Dingizwe hall"/>
        <s v="Thethandaba hall"/>
        <s v="Ndwedwe CHC"/>
        <s v="Montebello Hospital "/>
        <s v="Ndayini Community Hall "/>
        <s v="Ingwemnyama Primary School"/>
        <s v="Chief Station Hall"/>
        <s v="Mvuzane Primary School"/>
        <s v="Ntumeni Community Hall"/>
        <s v="Mdansane Primary School"/>
        <s v="Maqotha Primary School"/>
        <s v="Hlungwini Primary School"/>
        <s v="Ngilandela Primary School"/>
        <s v="Masundwini Primary School"/>
        <s v="Phusheni Primary School"/>
        <s v="Bhamu High School"/>
        <s v="Noqandela Primary School"/>
        <s v="Gobamahlamvu Primary School"/>
        <s v="Dakeni Primary School"/>
        <s v="Madidima Primary School"/>
        <s v="Mphundumane Primary School"/>
        <s v="Ngedlezi Primary School"/>
        <s v="Bhekabelungu Primary School"/>
        <s v="Phandaphansi Primary School"/>
        <s v="Magemfane Primary School"/>
        <s v="Stilo Primary School "/>
        <s v="Mathanda School"/>
        <s v="Mawusheni Primary School "/>
        <s v="Slambo Primary School "/>
        <s v="Batshazwayo High School "/>
        <s v="Machotshaneni Primary School "/>
        <s v="Thembimfundo Special School "/>
        <s v="Mamba Community Hall "/>
        <s v="KwaNtshangase Tribal Authority Hall "/>
        <s v="Buthanani Primary School "/>
        <s v="Indluyesilo High School "/>
        <s v="Ngunundu (tent) "/>
        <s v="Ncekuya Primary School"/>
        <s v="Ngema "/>
        <s v="Matimofu "/>
        <s v="Madidima (lower) "/>
        <s v="Mbambo "/>
        <s v="Mazeka "/>
        <s v="Hlwehlwe Store "/>
        <s v="Nkunzempunga"/>
        <s v="Dumazinkani Primary School "/>
        <s v="Manyazini Mobile Point "/>
        <s v="Nomaphindela Creche "/>
        <s v="Ntumeni Tribal Court "/>
        <s v="Eshowe Hospital"/>
        <s v="eshowe town hall"/>
        <s v="sunnydale hall"/>
        <s v="king dinuzulu hall"/>
        <s v="empushini hall"/>
        <s v="Mbizo hall"/>
        <s v="KwaMpungose Hall"/>
        <s v="Esphezi Hall"/>
        <s v="maguqu creche"/>
        <s v="saron health post"/>
        <s v="mathibelana hall"/>
        <s v="gcininhliziyo hall"/>
        <s v="phaphama hall"/>
        <s v="phaphama creche"/>
        <s v="sidipha creche"/>
        <s v="Gcininhliziyo mobile point"/>
        <s v="mhlathuzane creche"/>
        <s v="Sqwanjana Hal"/>
        <s v="mondi tribal court"/>
        <s v="Mbomboshane Creche"/>
        <s v="sqwanjana hall"/>
        <s v="KwaMfana Creche"/>
        <s v="mawudlu creche"/>
        <s v="mpumaze school"/>
        <s v="ntenjane creche"/>
        <s v="Izingwenya hall"/>
        <s v="nozandla creche"/>
        <s v="mpumazi school"/>
        <s v="ntshidi tribal court"/>
        <s v="oyemeni store"/>
        <s v="yetheni mobile point"/>
        <s v="oyemeni primary school"/>
        <s v="Ezingwenya hall"/>
        <s v="mpukane tribal court"/>
        <s v="esklebheni community hall"/>
        <s v="madolo peace centre"/>
        <s v="KwaModolo hall"/>
        <s v="manzamnyama primary"/>
        <s v="Ofasimba Hall"/>
        <s v="Maqhwakaza Hall"/>
        <s v="nondwayiza hall"/>
        <s v="nondwayizana hall"/>
        <s v="Nyoniziyavuka mobile point"/>
        <s v="Ncemaneni Hall"/>
        <s v="Habeni Hall"/>
        <s v="Ncemaneni mobile point"/>
        <s v="ngodini creche"/>
        <s v="ntsheluntshelu creche"/>
        <s v="kwahlaza creche"/>
        <s v="mnqanday creche"/>
        <s v="Esiwahleni Hall"/>
        <s v="Esiwohlweni hall"/>
        <s v="Qwayinduku hall"/>
        <s v="kukhanyakufikile school"/>
        <s v="mpehlela creche"/>
        <s v="elomoya apostolic church"/>
        <s v="nhlanhleni store"/>
        <s v="mandawe primary school"/>
        <s v="mhlathuzana creche"/>
        <s v="MHLATHUZANA MOBILE POINT"/>
        <s v="Njingili Hall"/>
        <s v="gugushe creche"/>
        <s v="nqoleni lutheran church"/>
        <s v="ndlovini creche"/>
        <s v="iselesele creche"/>
        <s v="nkululekweni creche"/>
        <s v="Bhekamazimela School"/>
        <s v="njingili primary school"/>
        <s v="nkululeko creche"/>
        <s v="mbizo 2 hall"/>
        <s v="senzokuhle creche"/>
        <s v="thintumkhaba creche"/>
        <s v="kwampofu primary school"/>
        <s v="Ndlangubo Tribal Court"/>
        <s v="gawozi hall"/>
        <s v="vulamehlo hall"/>
        <s v="Zindophi"/>
        <s v="selepe creche"/>
        <s v="Mandawe school"/>
        <s v="baptist church"/>
        <s v="felisilwane creche"/>
        <s v="KwaMsindisi Church"/>
        <s v="nyathi church"/>
        <s v="sibusisiwe creche"/>
        <s v="mankunzana creche"/>
        <s v="hlongwane store"/>
        <s v="nkosinathi store"/>
        <s v="mnqadayi creche"/>
        <s v="nodingi creche"/>
        <s v="Biyela Centre"/>
        <s v="Gingindlovu Clinic"/>
        <s v="Nyezane Creche"/>
        <s v="Mkhukhuze Hall"/>
        <s v="Pathways creche"/>
        <s v="Mthunzini Prison"/>
        <s v="Obanjeni Hall"/>
        <s v="Mvutshini Hemfane Hall"/>
        <s v="Ezingwenya,Thafeni Hall"/>
        <s v="KwaKhoza Tribal Court"/>
        <s v="KwaNzuza Tribal Court"/>
        <s v="Zicabangele Creche"/>
        <s v="Makhalimbi Post Office"/>
        <s v="Nxenjane School"/>
        <s v="Sabeka Creche"/>
        <s v="Mthunzini Hall"/>
        <s v="Salvation Army Church"/>
        <s v="Manqindi Primary School"/>
        <s v="Qhoshangani area"/>
        <s v="Tulwane one Stop Centre"/>
        <s v="Mjohson-Genesis Church"/>
        <s v="Gonzaga Roman Church "/>
        <s v="Qhudeni Primary School"/>
        <s v="Madlozi-Coridale Creche"/>
        <s v="Gugu Hall-Ezimpisini"/>
        <s v="Sizwesonke High School"/>
        <s v="Magwaza Tribal Court"/>
        <s v="Ezimbidla Mobile point"/>
        <s v="Mndunduzeli Primary School"/>
        <s v="Xulu Tribal Court"/>
        <s v="Mphemba Hall"/>
        <s v="Pholela Hall"/>
        <s v="Mfongosi Hall"/>
        <s v="Eskhaleni,Ekuthokozeni"/>
        <s v="Kwabadala Old Age Home"/>
        <s v="Nkandla Multi-Purpose Centre"/>
        <s v="Mtshwili Hall"/>
        <s v="Ngwegweni Hall"/>
        <s v="Vimbimbobo Area"/>
        <s v="Siyabathwa School"/>
        <s v="Nqundu Hall"/>
        <s v="Manzamnyama Hall"/>
        <s v="Themba Tribal Court"/>
        <s v="Mangidini Multi-Purpose Centre"/>
        <s v="Chwezi Hall"/>
        <s v="Wozawoza Hall"/>
        <s v="Ngomankulu School"/>
        <s v="King Cetshwayo School"/>
        <s v="Nkungumathe Hall"/>
        <s v="Thala Hall"/>
        <s v="Hlekezela Hall"/>
        <s v="Gosweni Hall"/>
        <s v="Ndukuyakhe Old Tribal Court"/>
        <s v="Kukhoba School"/>
        <s v="Ekukhanyeni Tribal Court"/>
        <s v="Thalaneni upper Hall next to Mbali"/>
        <s v="Thalaneni lower Hall next to Thandanani Area"/>
        <s v="Ezindlozini Tribal Court"/>
        <s v="Phalane Hall"/>
        <s v="KwaZikhali Tribal Court"/>
        <s v="Mantshenezimpisi Hall"/>
        <s v="Mahlayizeni Tribal Court"/>
        <s v="Ntumbeni Hall"/>
        <s v="Mathiya Hall"/>
        <s v="Ndweni Hall"/>
        <s v="Mazambaneni Hall"/>
        <s v="Chube Tribal Court"/>
        <s v="Manzokhasha Hall"/>
        <s v="Khomo Hall"/>
        <s v="Maphuthu Tribal Court"/>
        <s v="Ezimambeni Church"/>
        <s v="Ezimambeni Qalashu Creche"/>
        <s v="Thulani ZCC"/>
        <s v="Nkonisa Creche"/>
        <s v="Mdlelanga Hall"/>
        <s v="Vungwini Hall"/>
        <s v="Old Mandaba Tribal Court"/>
        <s v="New mandaba Tribal Court"/>
        <s v="Nhlababo School"/>
        <s v="Nqamane School"/>
        <s v="Vumanhlamvu Hall"/>
        <s v="Ezinyosi School"/>
        <s v="Dlabe Roman Catholic Church"/>
        <s v="Makhanyezi School"/>
        <s v="Maqahashiya Hall"/>
        <s v="Queen Nandi Regional Hospital"/>
        <s v="mzingazi hall"/>
        <s v="Umbonambi Clinic"/>
        <s v="nzalabantu hall"/>
        <s v="nhlanzini hall"/>
        <s v="malaleni hall"/>
        <s v="ontingweni "/>
        <s v="hlawini "/>
        <s v="Dondotha Clinic"/>
        <s v="thusong centre"/>
        <s v="mgazini creche"/>
        <s v="mgazini(mabhuyeni)"/>
        <s v="mgazini(somotha)"/>
        <s v="sabhuza  1st visit"/>
        <s v="sabhuza 2nd visit"/>
        <s v="makhwezini"/>
        <s v="khishwa hall"/>
        <s v="shibilika hall(dondotha clinic)"/>
        <s v="shayamoya"/>
        <s v="nhlabosini hall "/>
        <s v="Hhlabane Clinic"/>
        <s v="nhlabane hall"/>
        <s v="nkunzebomvu hall"/>
        <s v="ndlabeyilandula"/>
        <s v="Cinci Clinic"/>
        <s v="zonza hall"/>
        <s v="zonza(ezidonini)"/>
        <s v="kenaan hall"/>
        <s v="newland creche"/>
        <s v="mthwana hall"/>
        <s v="mthwana (ekusayeni)"/>
        <s v="phathane hall"/>
        <s v="oshwashweni hall"/>
        <s v="sigaganeni creche"/>
        <s v="bhubhubhu hall"/>
        <s v="cinci hall"/>
        <s v="Ocilwane Clinic"/>
        <s v="ocilwane hall"/>
        <s v="ntuthunga 1 creche"/>
        <s v="ntuthunga 2 hall"/>
        <s v="novunula hall"/>
        <s v="Ntambanan Clinic"/>
        <s v="ntuzuma hall"/>
        <s v="mningi hall"/>
        <s v="sangoyana hall"/>
        <s v="fuyeni hall"/>
        <s v="mvazana hall"/>
        <s v="Nseleni CHC"/>
        <s v="Bhekani Hall"/>
        <s v="KwaLanga Creche"/>
        <s v="Word of God Church"/>
        <s v="Mkhamang Creche"/>
        <s v="KwaWanda "/>
        <s v="Apostolic Church"/>
        <s v="Mazimazane Creche"/>
        <s v="Kwamabika church"/>
        <s v="kwaNkotho Store"/>
        <s v="Etsheni African Gospel "/>
        <s v="KwaMthembu Postoli"/>
        <s v="Ezikhonkwaneni"/>
        <s v="Ngcobo Creche"/>
        <s v="Nseleni Hall"/>
        <s v="Melmoth Sports Indoor"/>
        <s v="Yanguye Area"/>
        <s v="Magwaza Hall"/>
        <s v="Ncasaza"/>
        <s v="Hawayi Hall"/>
        <s v="Mabhensa"/>
        <s v="Debe Hall"/>
        <s v="Mkhindini"/>
        <s v="Ndundulu Tribal Court"/>
        <s v="Thubalethu Hall"/>
        <s v="Ndundulu Clinic"/>
        <s v="Ekuthuleni"/>
        <s v="Bomvini School"/>
        <s v="Mfule"/>
        <s v="Mpevu "/>
        <s v="Nogajuka Clinic"/>
        <s v="Mfanefile Hall"/>
        <s v="KwaMagwaza Hospital"/>
        <s v="Melmoth Indoor Centre"/>
        <s v="Makhasaneni"/>
        <s v="Njomelwane"/>
        <s v="Nsengeni Area"/>
        <s v="Masangweni Area"/>
        <s v="Thunzini Area"/>
        <s v="Dubeni Area"/>
        <s v="Ngwelezana library hall"/>
        <s v="SAVF - Old age home  "/>
        <s v="Leisure Garden -old age home "/>
        <s v="Hlanganani Hall Esikhawini"/>
        <s v="New Hall H2"/>
        <s v="Vulindlela Hall"/>
        <s v="God Tidings Church Brackenham"/>
        <s v="Aquadene "/>
        <s v="Qalakabusha &amp; Mthunzini "/>
        <s v="Mhlathuze Ngelezana Beddridden"/>
        <s v="Mandlankala hall"/>
        <s v="Gobandlovu hall"/>
        <s v="Ngwelezana hall"/>
        <s v="Ntuze hall"/>
        <s v="Port-durnford Tusong Centre"/>
        <s v="Niwe hall"/>
        <s v="Nhlangenyuke Hall Ntuze"/>
        <s v="Madoda Hall"/>
        <s v="Macekane Primary"/>
        <s v="Ngwelezana area Bedridden"/>
        <s v="Mevamhlophe"/>
        <s v="Macekane hall"/>
        <s v="Mpembeni Tribal Coart kwaDube"/>
        <s v="Mkhobosa Holly Ghost Church"/>
        <s v="Mangcengce hall"/>
        <s v="Buchanana hall"/>
        <s v="John Ross College,Arboratum"/>
        <s v="Masakhane Primary Ndabayakhe"/>
        <s v="Mandlazini hall"/>
        <s v="Madlebe Tribal Coart"/>
        <s v="Mzingazi hall Meerensee"/>
        <s v="Obizo hall"/>
        <s v="Assembly of God kwa Dlangezwa"/>
        <s v="Bhekizwe hall Ndindima Esikhawini"/>
        <s v="Amandosi PrimarykwaaNdaya Esikhawijni"/>
        <s v="Mathubu Creche Ntuze "/>
        <s v="Apostolic Faith Mission Mahunu Port-durnford"/>
        <s v="Msasandla hall kwaDlangezwa"/>
        <s v="Nqolothi Lutheran Church Mhlanga"/>
        <s v="Nqutshini Primary Nqutshini "/>
        <s v="Dlangezwa High School kwaDlangezwa"/>
        <s v="Matholonjeni Creche eChibini Ntuze"/>
        <s v="Cebekhulu Tribal Coart Ndondwane"/>
        <s v="Bedridden Niwe"/>
        <s v="Bedridden Mandlankala"/>
        <s v="Bedridden Dlangezwa"/>
        <s v="Port Shepstone Hospital"/>
        <s v="Murchison Hospital"/>
        <s v="Gamalakhe Community Health Centre"/>
        <s v="St Andrew's Hospital"/>
        <s v="Turton CHC - (Mfundo Arnold Lushaba CHC)"/>
        <s v="GJ Crooke's Hospital"/>
        <s v="Port Shepstone Civic Centre"/>
        <s v="Umbango Valley Retirement Village"/>
        <s v="Margate Village of Happines"/>
        <s v="Bhomela Umusawnkosi Old Age Home"/>
        <s v="Tin Town"/>
        <s v="Harding Town Hall"/>
        <s v="Isibanini Hall"/>
        <s v="Esperanza Old Age Home"/>
        <s v="Summer Hill"/>
        <s v="Umdoni Retirement Village "/>
        <s v="Alexander Park"/>
        <s v="Impendle Hall"/>
        <s v="mbaliyezwe Community hall"/>
        <s v="Bambanani Hall"/>
        <s v="Cool Air Hall"/>
        <s v="Newhanover Hall "/>
        <s v="Swayimane Hall "/>
        <s v="Appelsbosch Hospital"/>
        <s v="Efaye Hall"/>
        <s v="Hluhluwe Hall"/>
        <n v="0"/>
        <s v="Galatia Church"/>
        <s v="Dutch Church"/>
        <s v="Ukukhanya kwenkanyezi"/>
        <s v="Imbalenhle CHC"/>
        <s v="Azalea Clinic"/>
        <s v="Impilwenhle Clinic"/>
        <s v="Sinathing Clinic"/>
        <s v="Willowfontain Clinic"/>
        <s v="Esigodini Clinic"/>
        <s v="Grange Clinic"/>
        <s v="Northdale Hospital"/>
        <s v="Edendale Hospital"/>
        <s v="Caprisa Vulindlela CRS"/>
        <s v="Caluza Sports Ground"/>
        <s v="Imbali Unit 1 Hall"/>
        <s v="Grey's Hospital"/>
        <s v="Fort napier Hospital"/>
        <s v="Royal Show Grounds"/>
        <s v="Old Age Homes &amp; Home Bound Patients"/>
        <s v="East boom CHC"/>
        <s v="AF Wood Hall "/>
        <s v="Civic Centre"/>
        <s v="Truro Hall"/>
        <s v="Abebhuzi hall"/>
        <s v="Maqonqo hall"/>
        <s v="Nonzila"/>
        <s v="Richmond Chest Hospital"/>
        <s v="Slahla community Hall"/>
        <s v="Agricultural Hall"/>
        <s v="Mpophomeni Hall"/>
        <s v="kwadulela area"/>
        <s v="Lions River Area"/>
        <s v="Nxamalala area"/>
        <s v="Trianda"/>
        <s v="Curry's Post"/>
        <s v="Townhill Hospital"/>
        <s v="Tembe Tribal Community Hall"/>
        <s v="Msiyane Community Hall"/>
        <s v="Ihholo LaMakhosi Community Hall"/>
        <s v="Inkosi Mzondeni Community Hall"/>
        <s v="Bhambanana Community Hall"/>
        <s v="Vuka Mabasa Hall"/>
        <s v="Pomeroy CHC"/>
        <s v="CJ Mthethwa Hall "/>
        <s v="Dundee Hospital"/>
        <s v="Greytown Hospital"/>
        <s v="Charles Johnson Memorial Hospital"/>
        <s v="Mkhuphulangwenya Hall"/>
        <s v="St Chads CHC"/>
        <s v="Ezakheni B Hall"/>
        <s v="Somhoek Community Hall"/>
        <s v="Ntsikayezwe Hall"/>
        <s v="Ingwe Tribal Court"/>
        <s v="Ladysmith hospital"/>
        <s v="Juana Maria Old Age Home"/>
        <s v="Estcourt Hospital"/>
        <s v="Wembezi Community Hall"/>
        <s v="Weenen Community Hall"/>
        <s v="Ntabamhlophe Thusong Centre"/>
        <s v="Phasiwe Community Hall"/>
        <s v="Forderville Community Hall"/>
        <s v="Emmaus Hospital"/>
        <s v="Rooihoek Community Hall"/>
        <s v="Moyeni Community Hall"/>
        <s v="Tabhane Community Hall"/>
        <s v="Benedictine Mobile 1"/>
        <s v="Benedictine Mobile 4"/>
        <s v="Bhanganoma Community Hall"/>
        <s v="Majomela Community Hall"/>
        <s v="Mhambuma Community Hall "/>
        <s v="Kwankulu Community Hall"/>
        <s v="KwaDayeni Community Hall"/>
        <s v="Kwansele Community Hall"/>
        <s v="Vuna Community Hall"/>
        <s v="Msebe One Stop"/>
        <s v="Bangamaye Community Hall"/>
        <s v="Duma Halll"/>
        <s v="Bhekumthetho Community Hall"/>
        <s v="Ekubuseni Community Hall"/>
        <s v="Sidinsi Hall"/>
        <s v="Manqaleni Community Hall"/>
        <s v="Esigubudu Community Hall"/>
        <s v="Sovane Community Hall"/>
        <s v="Nzamangamandla Community Hall"/>
        <s v="Manhlanhla Community Hall"/>
        <s v="Thokazi Hall"/>
        <s v="Esiqokolweni Hall"/>
        <s v="Kombuzi Methodist Church"/>
        <s v="Benedictine Hospital"/>
        <s v="Dwarsland Hall"/>
        <s v="Simdlangentsha Mobile 1"/>
        <s v="AGCI Church (Pongola)"/>
        <s v="Pongola Christian Centre"/>
        <s v="Qalukubheka Community Hall"/>
        <s v="Belgrade Hall"/>
        <s v="Ncotshane Hall"/>
        <s v="Itshelejuba Hospital"/>
        <s v="Vryheid hospital"/>
        <s v="Vryheid Mobile 1"/>
        <s v="Vryheid Mobile 2"/>
        <s v="Mondlo A (2nd Dose)"/>
        <s v="Hlobane Hall"/>
        <s v="Coronation Hall"/>
        <s v="Hlahlindlela"/>
        <s v="Mvuzini Hall"/>
        <s v="KwaGwebu"/>
        <s v="Ceza Hospital"/>
        <s v="KwaBrush Hall"/>
        <s v="Mantungwini Hall"/>
        <s v="Mpanza Hall"/>
        <s v="Mabeka Multipurpose centre"/>
        <s v="Goqo Hall"/>
        <s v="Mlovu Tribal Authority"/>
        <s v="Ceza Mobile 1"/>
        <s v="Nkonjeni Hospital"/>
        <s v="P Z Phakathi Hall"/>
        <s v="Babanango Hall"/>
        <s v="KwaNjojo Hall"/>
        <s v="Maqhingendoda Hall"/>
        <s v="Kwa Mame Hall"/>
        <s v="Nhlazatshe Hall"/>
        <s v="Mpungamhlophe Hall"/>
        <s v="Nhlamvuziyashisa hall          "/>
        <s v="Edumbe Community Health Church"/>
        <s v="eDumbe Mobile"/>
        <s v="Mangosuthu Hall"/>
        <s v="Kanye Kanye Hall"/>
        <s v="Philemon Hall"/>
        <s v="Edumbe Community Church"/>
        <s v="Tholakele Community Hall"/>
        <s v="Seshego Hospital"/>
        <s v="Seshego Team A "/>
        <s v="Seshego Team B "/>
        <s v="Polokwane Hospital"/>
        <s v="Polokwane Team A"/>
        <s v="PolokwaneTeam  B "/>
        <s v="Mankweng Hospital"/>
        <s v="Mankweng  Team A "/>
        <s v="University of Limpopo "/>
        <s v="Mankweng Team B "/>
        <s v="Botlokwa Hospital"/>
        <s v="Botlokwa Team A "/>
        <s v="Helene Franz Hospital"/>
        <s v="Blouberg Team A "/>
        <s v="Lebowakgomo Hospital"/>
        <s v="Lebowakgomo Team A "/>
        <s v="WF Knobel Hospital"/>
        <s v="Knobel team A "/>
        <s v="Zebediela Hospital"/>
        <s v="Maphutha L Malatjie Hospital"/>
        <s v="Maphutha L Malatjie  2 "/>
        <s v="Nkhensani Hospital"/>
        <s v="Nkhensani Team A "/>
        <s v="Nkhensani Team B "/>
        <s v="Letaba Hospital"/>
        <s v="Letaba Team A "/>
        <s v="Kgapane Hospital"/>
        <s v="Kgapane team A "/>
        <s v="Kgapane team B "/>
        <s v="Dr CN Phatudi Hospital"/>
        <s v="CN Phatudi Team A "/>
        <s v="Sekororo Team A "/>
        <s v="Sekororo Hospital"/>
        <s v="Van Velden Memorial (Tzaneen) Hospital"/>
        <s v="Dilokong Hospital"/>
        <s v="Dilokong team A "/>
        <s v="Matlala Hospital"/>
        <s v="Dilokong team B "/>
        <s v="Matala Team A "/>
        <s v="Groblersdal Hospital"/>
        <s v="Jane Furse Hospital"/>
        <s v="Jane Furse team A "/>
        <s v="Philadelphia Hospital"/>
        <s v="Philadephia team A "/>
        <s v="St Rita's Hospital"/>
        <s v="St Ritas team A "/>
        <s v="Mecklenburg Hospital"/>
        <s v="Malamulele Hospital"/>
        <s v="Malamulele Team A "/>
        <s v="Elim Hospital"/>
        <s v="Elim Team A "/>
        <s v="Louis Trichardt Hospital"/>
        <s v="Louis Trichard Team A "/>
        <s v="Messina Hospital"/>
        <s v="Messina Team B "/>
        <s v="Thohoyandou CHC "/>
        <s v="Tshilidzini Team A "/>
        <s v="Donald Fraser Hospital"/>
        <s v="Donald Frase Team A "/>
        <s v="Siloam Hospital"/>
        <s v="Thabazimbi Hospital"/>
        <s v="Thabazimbi Team A "/>
        <s v="Warmbaths Hospital"/>
        <s v="Warmbaths Team A"/>
        <s v="Ellisras Hospital"/>
        <s v="Ellisras team A "/>
        <s v="Witpoort Hospital"/>
        <s v="Wutpoort Team A "/>
        <s v="Mokopane Hospital"/>
        <s v="Mokopane Team A "/>
        <s v="George Masebe Hospital"/>
        <s v="Mokopane team B "/>
        <s v="George  Masebe Team A "/>
        <s v="Voortrekker Memorial (Potgietersrus) Hospital"/>
        <s v="Voortrekker Team A "/>
        <s v="FH Odendaal (Nylstroom) Hospital"/>
        <s v="Van Velden Team A "/>
        <s v="Mecklenburg team B "/>
        <s v="Siloam Team A "/>
        <s v="FH odendala team A "/>
        <s v="Middelburg Hospital"/>
        <s v="Adelaide Tambo Hall"/>
        <s v="Eric Jiyane Hall"/>
        <s v="Nasareth Hall"/>
        <s v="Eastdene Hall"/>
        <s v="Rockdale Clinic"/>
        <s v="Sikhululiwe Clinic"/>
        <s v="CCM Church"/>
        <s v="Hendrina Municipal Chamber"/>
        <s v="Sydney Choma Hall"/>
        <s v="Piet Tlou Hall"/>
        <s v="Cynthia Murphy Hall"/>
        <s v="Taaljard Cricketclub Hall"/>
        <s v="Kwazamokuhle Clinic"/>
        <s v="Siyathuthuka Hall"/>
        <s v="Beyers Naude Hall"/>
        <s v="Ben Gazi Hall"/>
        <s v="Machadodorp Clinic"/>
        <s v="Sakhelwe Clinic"/>
        <s v="Wonderfontein Hall"/>
        <s v="Ga-Phaahla Hall"/>
        <s v="Vaalbank Hall"/>
        <s v="Marapyane Hall"/>
        <s v="Matshiding Community Hall"/>
        <s v="Lefiso Community Hall"/>
        <s v="Allmansdrift C Community Hall"/>
        <s v="Nokaneng Community Hall"/>
        <s v="Thabana Community Hall"/>
        <s v="Pankop Community Hall"/>
        <s v="Kameelrivier B Hall"/>
        <s v="Phake Bethesda Church "/>
        <s v="Katjibana Tribal Office Center"/>
        <s v="Nkosini Cluster Community Hall"/>
        <s v="Mmametlhake Hospital "/>
        <s v="Witllagte Tribal Hall"/>
        <s v="Digwale Community Hall"/>
        <s v="Loding Dutch Reformed Church"/>
        <s v="Seabe Mmutle  School"/>
        <s v="Pieterskraal Ndebele Church"/>
        <s v="Troya CBC Church"/>
        <s v="Allmansdrift B Hall"/>
        <s v="Watervaal Social Grant PayPoint"/>
        <s v="Makometsane Roman Catholic Church"/>
        <s v="Senotlelo Multipurpose Centre"/>
        <s v="Marathobolong Home base Care Centre"/>
        <s v="Lefisoane Hall"/>
        <s v="Wolwekraal Church Of God"/>
        <s v="Mogononong Home base Care Centre"/>
        <s v="Ga Maria Homebase Care Centre"/>
        <s v="Magana Aids Project Centre"/>
        <s v="Phake Rankaile Social Grant Pay Point"/>
        <s v="Phake Ratlhagane Dutch Reformed Church"/>
        <s v="Molapomogale "/>
        <s v="Witbank Hospital"/>
        <s v="Impungwe Hospital"/>
        <s v="Cosmos Private Hospital"/>
        <s v="Lynville Hall "/>
        <s v="Ogies clinic"/>
        <s v="Klarinet CHC"/>
        <s v="Vosman Hall "/>
        <s v="Glenco Mine "/>
        <s v="Thugela hospital "/>
        <s v="Botleng Proper"/>
        <s v="Botleng Extension 3 Clinic"/>
        <s v="Nons Eie Old age home"/>
        <s v="Malitha Old Age home"/>
        <s v="Kosmos Old age home"/>
        <s v="Thembalethu CHC"/>
        <s v="Kwaggafontein CHC"/>
        <s v="Kwaggafontein Community Hall"/>
        <s v="Verena Community Hall"/>
        <s v="Vlaklaagte No 2 Centres"/>
        <s v="Goederede (Pastor Modau)"/>
        <s v="Boekenhoutheok (Endlini yabo Gogo)"/>
        <s v="Mandela Community Hall"/>
        <s v="Zakheni Hall"/>
        <s v="Leratong  Hall"/>
        <s v="Lakloof Community Hall"/>
        <s v="Wolvenkop Community Hall"/>
        <s v="Tweefontein M (God is Able Church) "/>
        <s v="HA Grove Hospital"/>
        <s v="Mmametlhake Hospital"/>
        <s v="Bernice Samuels Hospital"/>
        <s v="KwaMhlanga Hospital"/>
        <s v="Rhenosterkop Clinic"/>
        <s v="Seabe CHC"/>
        <s v="Greenside CHC"/>
        <s v="Marapyane CHC"/>
        <s v="Valschfontein Clinic"/>
        <s v="Siyabuswa CHC"/>
        <s v="De Beersput Clinic"/>
        <s v="Allemansdrift B Clinic"/>
        <s v="Siphosesimbi CHC"/>
        <s v="Kalkfontein Clinic"/>
        <s v="Nokaneng CHC"/>
        <s v="Mmametlhake CHC"/>
        <s v="Sr Mashiteng Clinic"/>
        <s v="Bloedfontein Clinic"/>
        <s v="Lefisoane Clinic"/>
        <s v="Witlaagte Clinic"/>
        <s v="Phake Clinic"/>
        <s v="Tonga Hospital"/>
        <s v="Wolwekraal Clinic"/>
        <s v="Haakdoringlaagte Clinic"/>
        <s v="Allemansdrift C CHC"/>
        <s v="Troya Clinic"/>
        <s v="Pieterskraal Clinic"/>
        <s v="Kameelrivier B Clinic"/>
        <s v="Kliplaatdrift Clinic"/>
        <s v="Leeufontein Clinic"/>
        <s v="Sabie Hospital"/>
        <s v="Senzangakhona Digital Village Clinic"/>
        <s v="Waterval Boven Gateway Clinic"/>
        <s v="Belfast Gateway Clinic"/>
        <s v="Siyathuthuka Clinic"/>
        <s v="Wonderfontein Clinic"/>
        <s v="Lynnville Clinic"/>
        <s v="Kriel Clinic"/>
        <s v="Ackerville Clinic"/>
        <s v="Empumelelweni CHC"/>
        <s v="Phola CHC"/>
        <s v="Matikwana Hospital"/>
        <s v="Beatty Clinic"/>
        <s v="Hlalanikahle Clinic"/>
        <s v="Louise Clinic"/>
        <s v="Middelburg Ext 8 Clinic"/>
        <s v="Newtown Parkhome Clinic"/>
        <s v="Carolina Hospital"/>
        <s v="Pullenshope Clinic"/>
        <s v="Nasaret Clinic"/>
        <s v="Hendrina Clinic"/>
        <s v="Standerton Hospital"/>
        <s v="Eastdene Clinic"/>
        <s v="Middelburg Gateway Clinic"/>
        <s v="Doornkop Clinic"/>
        <s v="Boekenhouthoek Clinic"/>
        <s v="Piet Retief Hospital"/>
        <s v="Tweefontein M Clinic"/>
        <s v="Mathyzensloop Clinic"/>
        <s v="Vlaklaagte 1 Clinic"/>
        <s v="Tweefontein H Clinic"/>
        <s v="Embhuleni Hospital"/>
        <s v="Tweefontein A Clinic"/>
        <s v="KwaMhlanga CHC"/>
        <s v="Nthoroane Clinic"/>
        <s v="Empilweni Clinic"/>
        <s v="Goederede Clinic"/>
        <s v="Kwaggafontein A Clinic"/>
        <s v="Kwaggafontein C CHC"/>
        <s v="Vukuzakhe Clinic"/>
        <s v="Tweefontein C Clinic"/>
        <s v="Sead Clinic"/>
        <s v="Tweefontein D Clinic"/>
        <s v="Kameelpoortnek Clinic"/>
        <s v="Tweefontein G CHC"/>
        <s v="Botleng Clinic"/>
        <s v="Delmas Clinic"/>
        <s v="Arthurstone Clinic"/>
        <s v="Belfast Clinic (Bushbuckridge)"/>
        <s v="Brooklyn Clinic"/>
        <s v="Calcutta Clinic"/>
        <s v="Casteel Clinic"/>
        <s v="Cork Clinic"/>
        <s v="Cunningmoore Clinic"/>
        <s v="Dingledale Clinic"/>
        <s v="Edinburg Clinic"/>
        <s v="Gottenburg Clinic"/>
        <s v="Thokozane Clinic"/>
        <s v="Justicia Clinic"/>
        <s v="Islington Clinic"/>
        <s v="Lillydale Clinic"/>
        <s v="Madras Clinic"/>
        <s v="Cottondale Clinic"/>
        <s v="Rolle Clinic"/>
        <s v="Shatale Clinic"/>
        <s v="Dwarsloop Clinic"/>
        <s v="Agincourt CHC"/>
        <s v="Thulamahashe CHC"/>
        <s v="Moreipuso Clinic"/>
        <s v="Utah Clinic"/>
        <s v="Xanthia Clinic"/>
        <s v="Zoeknog Clinic"/>
        <s v="Hluvukani Clinic"/>
        <s v="Jim Brown Clinic"/>
        <s v="Kildare Clinic"/>
        <s v="Ludlow Clinic"/>
        <s v="Marite Clinic"/>
        <s v="Maviljan Clinic"/>
        <s v="Mkhuhlu Clinic"/>
        <s v="Murhotso Clinic"/>
        <s v="Oakley Clinic"/>
        <s v="Orinoco Clinic"/>
        <s v="Tintswalo Gateway Clinic"/>
        <s v="Welverdiend Clinic"/>
        <s v="Buffelshoek Clinic"/>
        <s v="Goromane Clinic"/>
        <s v="Breyten Clinic"/>
        <s v="Malelane Estates Clinic"/>
        <s v="Lefiso CHC"/>
        <s v="Driekoppies Clinic"/>
        <s v="Langloop CHC"/>
        <s v="Diphalane (Pankop) CHC"/>
        <s v="Waterval CHC"/>
        <s v="RPL Moripe (Kameelrivier A) Clinic"/>
        <s v="Middelburg Ext 6 Clinic"/>
        <s v="Gemsbokspruit Clinic"/>
        <s v="Middelplaas Clinic"/>
        <s v="Moloto CHC"/>
        <s v="Ntunda CHC"/>
        <s v="Phiva Clinic"/>
        <s v="Verena CHC"/>
        <s v="Masibekela Clinic"/>
        <s v="Jeppes Reef Clinic"/>
        <s v="Sihlangu Clinic"/>
        <s v="Vriesgewagte Clinic"/>
        <s v="Buffelspruit CHC"/>
        <s v="Vlaklaagte 2 CHC"/>
        <s v="Naas CHC"/>
        <s v="Sibange Clinic"/>
        <s v="Tonga Block C Clinic"/>
        <s v="Fig Tree Clinic"/>
        <s v="Boschfontein Clinic"/>
        <s v="Komatipoort Clinic"/>
        <s v="Jeppes Rust Clinic"/>
        <s v="Dludluma Clinic"/>
        <s v="Mgobodi CHC"/>
        <s v="Schoemansdal Clinic"/>
        <s v="Ndindindi Clinic"/>
        <s v="Mananga Clinic"/>
        <s v="Mangweni CHC"/>
        <s v="Schulzendal Clinic"/>
        <s v="Harmony Hill Clinic"/>
        <s v="Mashishing Clinic"/>
        <s v="Simile Clinic"/>
        <s v="Richtershoek Clinic"/>
        <s v="Sabie Clinic"/>
        <s v="Lydenburg Gateway Clinic"/>
        <s v="Brondal Clinic"/>
        <s v="Bourkes Luck Clinic"/>
        <s v="Glory Hill Clinic"/>
        <s v="Pilgrims Rest Clinic"/>
        <s v="Elandsfontein Clinic"/>
        <s v="Barberton Hospital"/>
        <s v="Mapulaneng Hospital"/>
        <s v="Themba Hospital"/>
        <s v="Mbuzini Clinic"/>
        <s v="Matibidi Hospital"/>
        <s v="Shongwe Hospital"/>
        <s v="Rob Ferreira Hospital"/>
        <s v="Mzinti Clinic"/>
        <s v="Mbangwane Clinic"/>
        <s v="Ermelo Hospital"/>
        <s v="Steenbok Clinic"/>
        <s v="Evander Hospital"/>
        <s v="Tonga Block B Clinic"/>
        <s v="Strydomblock Clinic"/>
        <s v="Kamhlushwa Clinic"/>
        <s v="Sikhwahlane Clinic"/>
        <s v="Bethal Hospital"/>
        <s v="Albertsneck Clinic"/>
        <s v="Carolina Clinic"/>
        <s v="Badplaas CHC"/>
        <s v="Nhlazatshe 6 Clinic"/>
        <s v="Eerstehoek Clinic"/>
        <s v="Nhlazatshe Clinic"/>
        <s v="Dundonald CHC"/>
        <s v="Tonga Roadside Clinic"/>
        <s v="Swallowsnest Clinic"/>
        <s v="Mayflower CHC"/>
        <s v="Lydenburg Hospital"/>
        <s v="Hartebeeskop Clinic"/>
        <s v="Tintswalo Hospital"/>
        <s v="Tjakastad Clinic"/>
        <s v="Arnhemburg Clinic"/>
        <s v="Diepdale Clinic"/>
        <s v="Mbhejeka Clinic"/>
        <s v="Silobela Clinic"/>
        <s v="Betty'sgoed Clinic"/>
        <s v="Glenmore Clinic"/>
        <s v="Mooiplaas Clinic"/>
        <s v="Vlakplaas Clinic"/>
        <s v="Kromdraai Clinic"/>
        <s v="Amajuba Memorial Hospital"/>
        <s v="Greylingstad Clinic"/>
        <s v="Siyathemba CHC"/>
        <s v="Elsie Ballot Hospital"/>
        <s v="Balfour Clinic"/>
        <s v="Perdekop CHC"/>
        <s v="Fernie 1 Clinic"/>
        <s v="Fernie 2 Clinic"/>
        <s v="Volksrust Clinic"/>
        <s v="Wakkerstroom Clinic"/>
        <s v="Ezamokuhle Clinic"/>
        <s v="Daggakraal (Thembalokuphila) CHC"/>
        <s v="Lochiel CHC"/>
        <s v="Kinross (Thistle Grove) Clinic"/>
        <s v="Langverwacht Ext 14 Clinic"/>
        <s v="Langverwacht Clinic"/>
        <s v="Paulina Morapeli CHC"/>
        <s v="Embalenhle CHC"/>
        <s v="Grootvlei CHC"/>
        <s v="Secunda Clinic"/>
        <s v="Emzinoni Clinic"/>
        <s v="Bethal Town Clinic"/>
        <s v="Lebohang CHC"/>
        <s v="Amersfoort Clinic"/>
        <s v="Trichardt Clinic"/>
        <s v="MS Msimanga Clinic"/>
        <s v="Mispel Street Clinic"/>
        <s v="Stanwest (Azalia) Clinic"/>
        <s v="Morgenzon Clinic"/>
        <s v="Winifred Maboa CHC"/>
        <s v="Sinqobile Clinic"/>
        <s v="Medicare Mar-Peh Clinic"/>
        <s v="Evander Clinic"/>
        <s v="Derby (Rustplaas) Clinic"/>
        <s v="Amsterdam CHC"/>
        <s v="Mkhondo Town Clinic"/>
        <s v="Lilian Mambakazi CHC"/>
        <s v="Piet Retief Clinic"/>
        <s v="Iswepe CHC"/>
        <s v="Entombe Clinic"/>
        <s v="Driefontein New Stands CHC"/>
        <s v="Dirkiesdorp Clinic"/>
        <s v="Driefontein Old Stands Clinic"/>
        <s v="Sakhile Clinic"/>
        <s v="Mondi Kraft Clinic"/>
        <s v="Savemore Clinic"/>
        <s v="Ethandakukhanya Clinic"/>
        <s v="Sheepmoor CHC"/>
        <s v="Warburton CHC"/>
        <s v="KwaNgema CHC"/>
        <s v="Ermelo Clinic"/>
        <s v="Kwazanele Clinic"/>
        <s v="New Scotland Clinic"/>
        <s v="Lothair (Silindile) Clinic"/>
        <s v="Chrissiesmeer (Kwachibikhulu) Clinic"/>
        <s v="Emthonjeni Clinic (Msukaligwa)"/>
        <s v="Davel Clinic"/>
        <s v="Thussiville (MN Cindi) Clinic"/>
        <s v="Thubelihle CHC"/>
        <s v="Ratlou CHC"/>
        <s v="Delareyville CHC"/>
        <s v="Lehurutshe Hospital"/>
        <s v="Gelukspan Hospital"/>
        <s v="Ottosdal"/>
        <s v="Itsoseng"/>
        <s v="Ramatlabama CHC"/>
        <s v="Tswelelang CHC"/>
        <s v="Leeudoringstad CHC"/>
        <s v="Botshabelo CHC"/>
        <s v="Delekile Khosa Clinic"/>
        <s v="Grace Mokhomo Clinic"/>
        <s v="Boiki Tlhapi CHC"/>
        <s v="Mathibestad CHC"/>
        <s v="Swartruggens CHC"/>
        <s v="Koster Hospital"/>
        <s v="Madikwe Clinic"/>
        <s v="Boitekong CHC"/>
        <s v="Bapong CHC"/>
        <s v="Klerksdorp/Tshepong Hospital"/>
        <s v="Witrand Hospital"/>
        <s v="West Vaal hospital"/>
        <s v="N12 CHC"/>
        <s v="Ventersdorp CHC"/>
        <s v="Nic Bodenstein Hospital"/>
        <s v="Gen de la Rey Hospital"/>
        <s v="Mafikeng Provincial Hospital"/>
        <s v="Zeerust Hospital"/>
        <s v="Job Shimankana Tabane Hospital"/>
        <s v="Brits Hospital"/>
        <s v="Moses Kotane Hospital"/>
        <s v="Cyferskuil clinic"/>
        <s v="Mogwase CHC"/>
        <s v="Bafokeng CHC"/>
        <s v="Joe Morolong Memorial"/>
        <s v="Sekhing CHC"/>
        <s v="Schweizer Reneke Hospital"/>
        <s v="Stella CHC"/>
        <s v="Ganyesa"/>
        <s v="Bloemhof CHC"/>
        <s v="Taung Hosp"/>
        <s v="Christiana Hospital"/>
        <s v="PROF ZK MATHEWS CHC"/>
        <s v="Prof ZK Matthews Hospital"/>
        <s v="Warrenton CHC"/>
        <s v="Warrenton CHC - Warrenton Primary School"/>
        <s v="CONNIE VORSTER HOSPITAL"/>
        <s v="VALSPAN CLINIC"/>
        <s v="GANSPAN CLINIC "/>
        <s v="Jan Kempdorp CHC Outreach 1 - Hoerskool Vaalharts"/>
        <s v="Jan Kempdorp CHC- Huis Andalusia Outreach"/>
        <s v="Jan Kempdorp CHC Outreach 3 - Ganspan Clinic"/>
        <s v="Jan Kempdorp CHC  Outreach 4 - Valspan Clinic"/>
        <s v="Hartswater (Connie Vorster) Hospital "/>
        <s v="Hartswater (Connie Vorster) Hospital Hartswater Primary School"/>
        <s v="Hartswater (Connie Vorster) Outreach 2 - Kgomotso High School"/>
        <s v="Hartswater (Connie Vorster) Hospital Outreach 3 - Huis Theresa"/>
        <s v="ROBERT MANGALISO SOBUKWE"/>
        <s v="GALESHEWE DAY HOSPITAL"/>
        <s v="WEST END SPECIALISED HOSPITAL"/>
        <s v="Robert Mangaliso Sobukwe Hospital"/>
        <s v="Robert Mangaliso Sobukwe Hospital  Outreach 1 - Harmony Home"/>
        <s v="Mediclinic Gariep Hospital"/>
        <s v="Northern Cape Specialised Psychiatric Hospital Outreach 1 - West End Specialised TB Hospital"/>
        <s v="Ritchie Clinic  Outreach 1 - Rietvale Community Hall"/>
        <s v="Florianville (Floors) Clinic"/>
        <s v="Florianville (Floors) Clinic  Outreach 1 - Newton Primary School"/>
        <s v="Diamond Pavilion Clicks Pharmacy"/>
        <s v="New Mental Health Hospital"/>
        <s v="Keimos CHC"/>
        <s v="Upington Clinic"/>
        <s v="Kakamas Hospital"/>
        <s v="Postmasburg Hospital"/>
        <s v="De Aar Hospital"/>
        <s v="Manne Dipico Hospital"/>
        <s v="Noupoort CHC"/>
        <s v="Prieska Hospital"/>
        <s v="Hester Malan CHC"/>
        <s v="Victoria Wes Clinic"/>
        <s v="Calvinia Clinic"/>
        <s v="Pofadder CHC"/>
        <s v="Springbok Skou-Saal"/>
        <s v="Martha Grifiths CHC"/>
        <s v="Kuruman Hospital"/>
        <s v="Tshwaragano Hospital"/>
        <s v="Olifantshoek CHC"/>
        <s v="4 Dorp Street City Centre"/>
        <s v="Afrika Tikkun Mfuleni"/>
        <s v="Alexandra Hospital"/>
        <s v="Andile MsiziCommunity Hall"/>
        <s v="Athlone Stadium Vaccination Centre"/>
        <s v="Beaconvale Frail Care Centre"/>
        <s v="Bellville South CDC"/>
        <s v="Bishop Lavis CDC"/>
        <s v="Bothasig CDC"/>
        <s v="Brooklyn Chest Hospital"/>
        <s v="CCT Adriaanse Clinic"/>
        <s v="CCT Brackenfell Hall"/>
        <s v="CCT Chestnut Satellite Clinic"/>
        <s v="CCT Eerste River Clinic"/>
        <s v="CCT Ikhwezi CDC"/>
        <s v="CCT Kuyasa Public Library"/>
        <s v="CCT Ocean View Civic Centre"/>
        <s v="CCT Ruimte Road Satellite Clinic"/>
        <s v="CCT Sarepta Clinic"/>
        <s v="CCT Sir Lowry's Pass CDC"/>
        <s v="CCT Tafelsig Thusong Centre"/>
        <s v="Charles Morkel Hall"/>
        <s v="CPUT Bellville"/>
        <s v="Crossroads CDC"/>
        <s v="Crossroads Hall"/>
        <s v="CTICC Vaccination Centre of Hope"/>
        <s v="Delft CHC"/>
        <s v="Disa Hall Tygerberg Hospital"/>
        <s v="District Six CDC"/>
        <s v="Dominican Grimley School Hall"/>
        <s v="DP Marais Hospital"/>
        <s v="Du Noon CHC"/>
        <s v="Durbanville CDC"/>
        <s v="Durbanville Town Hall"/>
        <s v="Eerste River Hospital"/>
        <s v="Elsies River CHC"/>
        <s v="False Bay Hospital"/>
        <s v="Fish Hoek Civic Centre"/>
        <s v="Garden Village Hall Somerset West"/>
        <s v="Goodwood CDC"/>
        <s v="Goodwood Hall"/>
        <s v="Grassy Park Civic Centre"/>
        <s v="Gugulethu CHC"/>
        <s v="Gustrouw CDC"/>
        <s v="Hanover Park CDC"/>
        <s v="Heideveld CHC"/>
        <s v="Helderberg Hospital"/>
        <s v="Hope Street Dental"/>
        <s v="Ikhwezi Community Hall"/>
        <s v="Inzama Zabantu CDC"/>
        <s v="JL Zwane Presbyterian Church"/>
        <s v="Joshua Generation Church Kleinvlei"/>
        <s v="Karl Bremer Hospital"/>
        <s v="Kensington CDC"/>
        <s v="Kewtown New Apostolic Church "/>
        <s v="Khayelitsha (Site B) CHC"/>
        <s v="Khayelitsha CBD Multipurpose Center "/>
        <s v="Khayelitsha Hospital"/>
        <s v="Kleinvlei CDC"/>
        <s v="Kleinvlei Recreational Hall"/>
        <s v="Kraaifontein CHC"/>
        <s v="Lady Michaelis CDC"/>
        <s v="Lansdowne Library Hall"/>
        <s v="Lentegeur Hospital Hall"/>
        <s v="Lotus River CDC"/>
        <s v="Macassar CDC"/>
        <s v="Macassar New Civic"/>
        <s v="Mamre CDC"/>
        <s v="Mfuleni CDC"/>
        <s v="Michael Mapongwana CDC"/>
        <s v="Mitchells Plain CHC"/>
        <s v="New Apostolic Church"/>
        <s v="New Somerset Hospital"/>
        <s v="Nolungile CDC"/>
        <s v="Nomzamo CDC"/>
        <s v="Nomzamo Community Hall"/>
        <s v="Nyanga CDC"/>
        <s v="Ravensmead CDC"/>
        <s v="Reed Street CDC"/>
        <s v="Retreat CHC"/>
        <s v="Ruyterwacht CDC"/>
        <s v="Saxonsea Community Hall"/>
        <s v="Scottsdene CDC"/>
        <s v="Solomon Tshuku Hall "/>
        <s v="Somerset West Civic - Town Hall"/>
        <s v="Stikland Hospital"/>
        <s v="Strand CDC"/>
        <s v="Symphony Way CDC"/>
        <s v="University of the Western Cape vaccine site"/>
        <s v="Vanguard CHC"/>
        <s v="West EMS Pinelands "/>
        <s v="De Doorns Clinic"/>
        <s v="Empilisweni  (Worcester) Clinic"/>
        <s v="Rawsonville Clinic"/>
        <s v="Worcester Town Hall"/>
        <s v="Touws River Clinic"/>
        <s v="Orchard Clinic"/>
        <s v="Sandhills Clinic"/>
        <s v="Rawsonville VGK Church Hall"/>
        <s v="Zweletemba Community Hall"/>
        <s v="De Doorns Community Hall"/>
        <s v="Touwsrivier Community Hall"/>
        <s v="Dalvale Clinic"/>
        <s v="Gouda Clinic"/>
        <s v="Huis McCrone Clinic"/>
        <s v="Klein Drakenstein Clinic"/>
        <s v="Nieuwedrift Clinic"/>
        <s v="Patriot Plein Clinic"/>
        <s v="Phola Park Clinic"/>
        <s v="Saron Clinic"/>
        <s v="Simondium Clinic"/>
        <s v="Soetendal Clinic"/>
        <s v="TC Newman CDC"/>
        <s v="Wellington CDC"/>
        <s v="Windmeul Clinic"/>
        <s v="Mbekweni Community Hall"/>
        <s v="Thusong Centre Phola Park"/>
        <s v="Cogmanskloof Clinic"/>
        <s v="Zolani Clinic"/>
        <s v="Montagu Clinic"/>
        <s v="McGregor Clinic"/>
        <s v="Happy Valley Clinic"/>
        <s v="Callie de Wet Hall"/>
        <s v="Chris Van Zyl Hall"/>
        <s v="Montagu Community Hall"/>
        <s v="Ashton Town Hall"/>
        <s v="Cloetesville CDC"/>
        <s v="Kayamandi Clinic"/>
        <s v="Idas Valley Clinic"/>
        <s v="Kylemore Clinic"/>
        <s v="Don and Pat Bilton Clinic"/>
        <s v="Klapmuts Multi-Purpose Centre"/>
        <s v="Groendal Community Hall"/>
        <s v="Van Der Stel Sports Grounds"/>
        <s v="Kayamandi Corridor"/>
        <s v="Eikestad Hall"/>
        <s v="Ceres Hospital"/>
        <s v="Prince Alfred Hamlet Clinic"/>
        <s v="Op die Berg Clinic"/>
        <s v="Tulbagh Clinic"/>
        <s v="Wolseley Clinic"/>
        <s v="Nduli Clinic"/>
        <s v="Bella Vista Clinic"/>
        <s v="Merweville Satellite Clinic"/>
        <s v="Hillside Clinic"/>
        <s v="Beaufort West CDC"/>
        <s v="Kwamandlenkosi Clinic"/>
        <s v="Nieuveldpark Clinic"/>
        <s v="Nelspoort Clinic"/>
        <s v="Murraysburg Clinic"/>
        <s v="Matjiesfontein Satellite Clinic"/>
        <s v="Laingsburg Clinic"/>
        <s v="Prince Albert Clinic"/>
        <s v="Klaarstroom Satellite Clinic"/>
        <s v="Leeu-Gamka Clinic"/>
        <s v="Plettenberg Bay Clinic"/>
        <s v="Kwanokuthula CDC"/>
        <s v="Crags Clinic"/>
        <s v="Kranshoek Clinic"/>
        <s v="Harry Comay TB Hospital"/>
        <s v="Thembalethu CDC"/>
        <s v="George Central Clinic"/>
        <s v="Uniondale Hospital"/>
        <s v="George Mobile 1"/>
        <s v="Pacaltsdorp Clinic"/>
        <s v="Riversdale Civic Centre"/>
        <s v="Heidelberg Duivenhoks Hall"/>
        <s v="Albertinia Theronsville Hall"/>
        <s v="Melkhoutfontein Satellite Clinic"/>
        <s v="Still Bay Civic Centre"/>
        <s v="Slangrivier Satellite Clinic"/>
        <s v="Witsand de Duine Hall"/>
        <s v="Gouritsmond Hall"/>
        <s v="Ladismith DRC Church Hall"/>
        <s v="Zoar Sports Club"/>
        <s v="Calitzdorp DRC Church Hall"/>
        <s v="Van Wyksdorp Kerksaal"/>
        <s v="Knysna CDC"/>
        <s v="Knysna Town Hall"/>
        <s v="Sedgefield Clinic"/>
        <s v="Keurhoek Satellite Clinic"/>
        <s v="Karatara Satellite Clinic"/>
        <s v="Alma CDC"/>
        <s v="Wolwedans Community Hall"/>
        <s v="Mossel Bay Town Hall"/>
        <s v="Mossel Bay Outreach Mobile"/>
        <s v="D'Almeida Community Hall"/>
        <s v="Toekomsrust Community Hall"/>
        <s v="Dysselsdorp Clinic"/>
        <s v="De Rust (Blommenek) Clinic"/>
        <s v="Oudtshoorn Clinic"/>
        <s v="Bredasdorp Glaskasteel"/>
        <s v="Nelson Mandela Hall"/>
        <s v="Bredasdorp Mobile 1"/>
        <s v="Bredasdorp Mobile 2"/>
        <s v="Struisbaai Clinic"/>
        <s v="Napier Clinic"/>
        <s v="Elim Satellite Clinic"/>
        <s v="Waenhuiskrans Satellite Clinic"/>
        <s v="Chapel Bettysbay"/>
        <s v="Crassula Community Hall"/>
        <s v="Mooi Uitsig Community Hall"/>
        <s v="Hermanus CDC"/>
        <s v="Mount Pleasant Moffat Hall"/>
        <s v="Hermanus Auditorium"/>
        <s v="Zwelihle Community Hall"/>
        <s v="Proteadorp Community Hall"/>
        <s v="Hawston Thusong Hall"/>
        <s v="Stanford Clinic"/>
        <s v="Caledon/Hermanus/Stanford Mobile 4"/>
        <s v="Sports Hall Gansbaai"/>
        <s v="Swellendam Showgrounds"/>
        <s v="Nuwedorp Mobile Post"/>
        <s v="Railton Community Hall"/>
        <s v="Fort Haven Hall Barrydale"/>
        <s v="Suurbraak Clinic"/>
        <s v="Buffeljagsrivier Clinic"/>
        <s v="Grabouw CHC"/>
        <s v="Grabouw Kleinbegin/Timbers "/>
        <s v="Villiersdorp Clinic"/>
        <s v="Villiersdorp - Vrederus Annex"/>
        <s v="Botrivier Clinic"/>
        <s v="Genadendal Clinic"/>
        <s v="Voorstekraal Satellite Clinic"/>
        <s v="Bereaville Satellite Clinic"/>
        <s v="Greyton Satellite Clinic"/>
        <s v="Caledon Clinic"/>
        <s v="Tesselaarsdal Satellite Clinic"/>
        <s v="Victoria Hall Caledon"/>
        <s v="Caledon Hospital"/>
        <s v="Riviersonderend Clinic"/>
        <s v="Piketberg Clinic"/>
        <s v="Porterville Clinic"/>
        <s v="Wittewater Satellite Clinic"/>
        <s v="Goedverwacht Satellite Clinic"/>
        <s v="Eendekuil Satellite Clinic"/>
        <s v="Redelinghuys Satellite Clinic"/>
        <s v="Aurora Satellite Clinic"/>
        <s v="Velddrif Clinic"/>
        <s v="Citrusdal Clinic"/>
        <s v="Graafwater Clinic"/>
        <s v="Lamberts Bay Clinic"/>
        <s v="Elands Bay Clinic"/>
        <s v="Wupperthal Clinic"/>
        <s v="Citrusdal Hospital"/>
        <s v="Clanwilliam Hospital"/>
        <s v="Klawer Community Hall"/>
        <s v="Lutzville Community Hall West"/>
        <s v="Lutzville Uitkyk"/>
        <s v="Vredendal North Community Hall"/>
        <s v="Vredendal South Community Hall"/>
        <s v="Van Rhynsdorp Community Hall"/>
        <s v="Doringbaai Satellite Clinic"/>
        <s v="Ebenhaezer Satellite Clinic"/>
        <s v="Koekenaap Satellite Clinic"/>
        <s v="Bitterfontein Satellite Clinic"/>
        <s v="Kliprand Satellite Clinic"/>
        <s v="Molsvlei Satellite Clinic"/>
        <s v="Nuwerus Satellite Clinic"/>
        <s v="Rietpoort Satellite Clinic"/>
        <s v="Stofkraal Satellite Clinic"/>
        <s v="Vredendal Hospital"/>
        <s v="Diazville Community Hall"/>
        <s v="Hopefield Community Hall"/>
        <s v="Langebaan Town Hall"/>
        <s v="Skilpad Hall"/>
        <s v="Sandy Point Community Hall"/>
        <s v="Solomon Paternoster Hall"/>
        <s v="Saldanha Multi-purpose Hall"/>
        <s v="Dial Rock Saldanha"/>
        <s v="Laingville Church"/>
        <s v="Steenbergs Cove"/>
        <s v="Moorreesburg Town hall"/>
        <s v="Darling Community Hall"/>
        <s v="Riebeek Wes Town Hall"/>
        <s v="Riebeek Kasteel Community Hall"/>
        <s v="Wesbank Community Hall "/>
        <s v="Koringberg Satellite Clinic"/>
        <s v="Abbotsdale Satellite Clinic"/>
        <s v="Kalbaskraal Satellite Clinic"/>
        <s v="Riverlands Satellite Clinic"/>
        <s v="Yzerfontein Town Hall"/>
        <s v="Chatsworth Satellite Clinic"/>
        <s v="Swartland Hospital"/>
        <s v="Vredenburg Hospital"/>
        <s v="Dan De Villiers Building Corner of Grimbeeck &amp; Thompson street, Beaufort West"/>
        <s v="Thusung Centre 26 Leed street Murraysburg"/>
        <s v="Thusong Centre Cnr Main &amp; Third Avenue  Laingsburg"/>
        <s v="Thusong Centre Church street Prince Albert"/>
        <s v="Demar Building, Main Road, Knysna"/>
        <s v="DSD Boardroom, York Park building Ground Floor"/>
        <s v="DSD Office, 6 Van Riebeeck Street, Riversdale"/>
        <s v="Thusong Cente, Ladismith"/>
        <s v="DSD Office, 24 Marsh Street, Mossel Bay"/>
        <s v="Seppie Greeff Building, Voortrekker Road"/>
      </sharedItems>
    </cacheField>
    <cacheField name="Number of Vaccinator stations " numFmtId="0">
      <sharedItems containsString="0" containsBlank="1" containsNumber="1" containsInteger="1" minValue="0" maxValue="50"/>
    </cacheField>
    <cacheField name="Type of site _x000a_(Primary Vaccination Site (ie. Health Facility), Fixes Outreach site (vaccine stored over night), Temporary outreach site (with cooler box)" numFmtId="0">
      <sharedItems containsBlank="1" count="23">
        <s v="Clinic"/>
        <s v="Hospital"/>
        <s v="Primary Vaccination site"/>
        <s v="Primary Vaccination Site "/>
        <s v="Temporary Outreach Site"/>
        <s v="Temporary Outreach"/>
        <s v="Fixed Outreach site"/>
        <s v="Health Facility"/>
        <s v="Mass vaccination site"/>
        <s v="Temporary outreach site (with cooler box)"/>
        <s v="Temporary Outreach Site "/>
        <s v="Mobile Outreach Site "/>
        <s v="Temporary  Vaccination Site "/>
        <s v="Mobile Outreach teams "/>
        <s v="Mobile Outreach team "/>
        <s v="Temporary Vaccination Site"/>
        <s v="Primary Outreach Site"/>
        <s v="Primary  Site"/>
        <s v="Fixed outreach"/>
        <m/>
        <s v="Temporary Outreach ( Congregate setting)"/>
        <s v="Primary Site"/>
        <s v="Temporary Outreach "/>
      </sharedItems>
    </cacheField>
    <cacheField name="Pfizer or J&amp;J" numFmtId="0">
      <sharedItems containsBlank="1"/>
    </cacheField>
    <cacheField name="Start Date of vaccination site" numFmtId="0">
      <sharedItems containsDate="1" containsBlank="1" containsMixedTypes="1" minDate="2020-07-02T00:00:00" maxDate="2021-09-07T00:00:00"/>
    </cacheField>
    <cacheField name="End Date of Vaccination Site" numFmtId="0">
      <sharedItems containsDate="1" containsBlank="1" containsMixedTypes="1" minDate="2021-01-02T00:00:00" maxDate="2022-04-01T00:00:00"/>
    </cacheField>
    <cacheField name="Site Active (Yes/No)" numFmtId="0">
      <sharedItems containsBlank="1" count="9">
        <s v="No"/>
        <s v="To start next week"/>
        <s v="Yes "/>
        <s v="Yes"/>
        <s v="No "/>
        <s v="Active on 19th"/>
        <s v="Electricity problems"/>
        <m/>
        <s v="Planned "/>
      </sharedItems>
    </cacheField>
    <cacheField name="Public sector OHS Site (Yes/No)" numFmtId="0">
      <sharedItems containsBlank="1" count="9">
        <s v="No"/>
        <s v="Yes"/>
        <m/>
        <s v="to be determined"/>
        <s v="Yes "/>
        <s v="No "/>
        <s v="General &amp; Essentials" u="1"/>
        <s v="General public " u="1"/>
        <s v="General Population " u="1"/>
      </sharedItems>
    </cacheField>
    <cacheField name="Number of Days operating per week (5 days, 6 days or 7 days)" numFmtId="0">
      <sharedItems containsBlank="1" containsMixedTypes="1" containsNumber="1" containsInteger="1" minValue="0" maxValue="25"/>
    </cacheField>
    <cacheField name="MFL_Code (Distribution Site)" numFmtId="0">
      <sharedItems containsBlank="1" containsMixedTypes="1" containsNumber="1" containsInteger="1" minValue="294351" maxValue="202101493"/>
    </cacheField>
    <cacheField name="Distribution Site (as per MFL)" numFmtId="0">
      <sharedItems containsBlank="1"/>
    </cacheField>
    <cacheField name="Week" numFmtId="0">
      <sharedItems containsBlank="1" containsMixedTypes="1" containsNumber="1" containsInteger="1" minValue="-20" maxValue="17"/>
    </cacheField>
    <cacheField name="Throughput Capacity (per day)" numFmtId="0">
      <sharedItems containsBlank="1" containsMixedTypes="1" containsNumber="1" containsInteger="1" minValue="0" maxValue="4000"/>
    </cacheField>
    <cacheField name="Throughput Capacity (per Week)" numFmtId="0">
      <sharedItems containsBlank="1" containsMixedTypes="1" containsNumber="1" containsInteger="1" minValue="0" maxValue="2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13">
  <r>
    <x v="0"/>
    <x v="0"/>
    <s v="N Mandela C SD"/>
    <n v="1487675"/>
    <x v="0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0"/>
    <s v="N Mandela C SD"/>
    <n v="1681728"/>
    <x v="1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1"/>
    <s v="Enoch Mgijima LM"/>
    <n v="1223166"/>
    <x v="2"/>
    <n v="2"/>
    <x v="0"/>
    <s v="Pfizer"/>
    <d v="2021-07-19T00:00:00"/>
    <m/>
    <x v="1"/>
    <x v="0"/>
    <n v="5"/>
    <s v="1750573"/>
    <s v="ec Frontier Hospital"/>
    <n v="10"/>
    <n v="80"/>
    <n v="400"/>
  </r>
  <r>
    <x v="0"/>
    <x v="1"/>
    <s v="Enoch Mgijima LM"/>
    <n v="1384171"/>
    <x v="3"/>
    <n v="2"/>
    <x v="0"/>
    <s v="Pfizer"/>
    <d v="2021-07-19T00:00:00"/>
    <m/>
    <x v="1"/>
    <x v="0"/>
    <n v="5"/>
    <s v="1750573"/>
    <s v="ec Frontier Hospital"/>
    <n v="10"/>
    <n v="80"/>
    <n v="400"/>
  </r>
  <r>
    <x v="0"/>
    <x v="2"/>
    <s v="King Sabata Dalindyebo LM"/>
    <n v="1624933"/>
    <x v="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34011"/>
    <x v="5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37658"/>
    <x v="6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828801"/>
    <x v="7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636856"/>
    <x v="8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41691"/>
    <x v="9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21566"/>
    <x v="10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36721"/>
    <x v="11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25663"/>
    <x v="12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618323"/>
    <x v="13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184758"/>
    <x v="1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483454"/>
    <x v="15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491133"/>
    <x v="16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76368"/>
    <x v="17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41022"/>
    <x v="18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579225"/>
    <x v="19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379404"/>
    <x v="20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775823"/>
    <x v="21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2"/>
    <s v="King Sabata Dalindyebo LM"/>
    <n v="1214383"/>
    <x v="22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3"/>
    <s v="Buffalo City SD"/>
    <n v="1120704"/>
    <x v="23"/>
    <n v="1"/>
    <x v="0"/>
    <s v="Pfizer"/>
    <d v="2021-06-28T00:00:00"/>
    <m/>
    <x v="2"/>
    <x v="1"/>
    <n v="5"/>
    <n v="1861840"/>
    <s v="ec Cecilia Makiwane Hospital"/>
    <n v="7"/>
    <n v="40"/>
    <n v="200"/>
  </r>
  <r>
    <x v="0"/>
    <x v="3"/>
    <s v="Buffalo City SD"/>
    <n v="1556424"/>
    <x v="24"/>
    <n v="1"/>
    <x v="0"/>
    <s v="Pfizer"/>
    <d v="2021-05-27T00:00:00"/>
    <m/>
    <x v="2"/>
    <x v="1"/>
    <n v="5"/>
    <e v="#N/A"/>
    <s v="ec Frere Hospital"/>
    <n v="2"/>
    <n v="40"/>
    <n v="200"/>
  </r>
  <r>
    <x v="0"/>
    <x v="3"/>
    <s v="Buffalo City SD"/>
    <n v="1585493"/>
    <x v="25"/>
    <n v="1"/>
    <x v="0"/>
    <s v="Pfizer"/>
    <d v="2021-06-29T00:00:00"/>
    <m/>
    <x v="2"/>
    <x v="1"/>
    <n v="5"/>
    <e v="#N/A"/>
    <s v="ec Bhisho Hospital"/>
    <n v="7"/>
    <n v="40"/>
    <n v="200"/>
  </r>
  <r>
    <x v="0"/>
    <x v="3"/>
    <s v="Buffalo City SD"/>
    <n v="1753814"/>
    <x v="26"/>
    <n v="1"/>
    <x v="0"/>
    <s v="Pfizer"/>
    <d v="2021-06-11T00:00:00"/>
    <m/>
    <x v="2"/>
    <x v="1"/>
    <n v="5"/>
    <e v="#N/A"/>
    <s v="ec Frere Hospital"/>
    <n v="4"/>
    <n v="40"/>
    <n v="200"/>
  </r>
  <r>
    <x v="0"/>
    <x v="4"/>
    <s v="Raymond Mhlaba LM"/>
    <n v="1730902"/>
    <x v="27"/>
    <n v="1"/>
    <x v="0"/>
    <s v="J&amp;J"/>
    <d v="2021-07-27T00:00:00"/>
    <m/>
    <x v="1"/>
    <x v="0"/>
    <n v="5"/>
    <e v="#N/A"/>
    <s v="ec Victoria Hospital"/>
    <n v="11"/>
    <n v="40"/>
    <n v="200"/>
  </r>
  <r>
    <x v="0"/>
    <x v="5"/>
    <s v="Matatiele LM"/>
    <n v="1870684"/>
    <x v="28"/>
    <n v="2"/>
    <x v="0"/>
    <s v="Pfizer"/>
    <d v="2021-07-19T00:00:00"/>
    <m/>
    <x v="1"/>
    <x v="0"/>
    <n v="5"/>
    <e v="#N/A"/>
    <s v="ec Tayler Bequest Hospital (Matatiele)"/>
    <n v="10"/>
    <n v="80"/>
    <n v="400"/>
  </r>
  <r>
    <x v="0"/>
    <x v="5"/>
    <s v="Matatiele LM"/>
    <n v="1899693"/>
    <x v="29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555046"/>
    <x v="30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71058"/>
    <x v="31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445187"/>
    <x v="32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89746"/>
    <x v="33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2"/>
    <s v="King Sabata Dalindyebo LM"/>
    <n v="1226660"/>
    <x v="34"/>
    <n v="1"/>
    <x v="0"/>
    <s v="J&amp;J"/>
    <d v="2021-06-16T00:00:00"/>
    <m/>
    <x v="2"/>
    <x v="0"/>
    <n v="5"/>
    <e v="#N/A"/>
    <s v="ec Mthatha Regional Hospital"/>
    <n v="5"/>
    <n v="40"/>
    <n v="200"/>
  </r>
  <r>
    <x v="0"/>
    <x v="4"/>
    <s v="Amahlathi LM"/>
    <n v="1732343"/>
    <x v="35"/>
    <n v="1"/>
    <x v="0"/>
    <s v="J&amp;J"/>
    <d v="2021-06-23T00:00:00"/>
    <m/>
    <x v="3"/>
    <x v="0"/>
    <n v="5"/>
    <e v="#N/A"/>
    <s v="ec Stutterheim Hospital"/>
    <n v="6"/>
    <n v="40"/>
    <n v="200"/>
  </r>
  <r>
    <x v="0"/>
    <x v="4"/>
    <s v="Mnquma LM"/>
    <n v="1350174"/>
    <x v="36"/>
    <n v="1"/>
    <x v="0"/>
    <s v="J&amp;J"/>
    <d v="2020-07-19T00:00:00"/>
    <m/>
    <x v="4"/>
    <x v="0"/>
    <n v="5"/>
    <s v="1366819"/>
    <s v="ec Cofimvaba Hospital"/>
    <n v="10"/>
    <n v="40"/>
    <n v="200"/>
  </r>
  <r>
    <x v="0"/>
    <x v="4"/>
    <s v="Great Kei LM"/>
    <n v="1471013"/>
    <x v="37"/>
    <n v="1"/>
    <x v="0"/>
    <s v="J&amp;J"/>
    <d v="2021-06-14T00:00:00"/>
    <m/>
    <x v="3"/>
    <x v="0"/>
    <n v="5"/>
    <e v="#N/A"/>
    <s v="ec Frere Hospital"/>
    <n v="5"/>
    <n v="40"/>
    <n v="200"/>
  </r>
  <r>
    <x v="0"/>
    <x v="4"/>
    <s v="Mbhashe LM"/>
    <n v="1110754"/>
    <x v="38"/>
    <n v="1"/>
    <x v="0"/>
    <s v="J&amp;J"/>
    <d v="2021-07-21T00:00:00"/>
    <m/>
    <x v="1"/>
    <x v="0"/>
    <n v="5"/>
    <s v="1756669"/>
    <s v="ec Zithulele Hospital"/>
    <n v="10"/>
    <n v="40"/>
    <n v="200"/>
  </r>
  <r>
    <x v="0"/>
    <x v="4"/>
    <s v="Mbhashe LM"/>
    <n v="1688223"/>
    <x v="39"/>
    <n v="1"/>
    <x v="0"/>
    <s v="J&amp;J"/>
    <d v="2021-07-27T00:00:00"/>
    <m/>
    <x v="1"/>
    <x v="0"/>
    <n v="5"/>
    <e v="#N/A"/>
    <s v="ec Madwaleni Hospital"/>
    <n v="11"/>
    <n v="40"/>
    <n v="200"/>
  </r>
  <r>
    <x v="0"/>
    <x v="4"/>
    <s v="Mnquma LM"/>
    <n v="1547617"/>
    <x v="40"/>
    <n v="1"/>
    <x v="0"/>
    <s v="J&amp;J"/>
    <d v="2020-07-19T00:00:00"/>
    <m/>
    <x v="4"/>
    <x v="0"/>
    <n v="5"/>
    <e v="#N/A"/>
    <s v="ec Butterworth Hospital"/>
    <n v="10"/>
    <n v="40"/>
    <n v="200"/>
  </r>
  <r>
    <x v="0"/>
    <x v="4"/>
    <s v="Mnquma LM"/>
    <n v="1271778"/>
    <x v="41"/>
    <n v="1"/>
    <x v="0"/>
    <s v="J&amp;J"/>
    <d v="2020-07-02T00:00:00"/>
    <m/>
    <x v="3"/>
    <x v="0"/>
    <n v="5"/>
    <e v="#N/A"/>
    <s v="ec Butterworth Hospital"/>
    <n v="7"/>
    <n v="40"/>
    <n v="200"/>
  </r>
  <r>
    <x v="0"/>
    <x v="4"/>
    <s v="Mbhashe LM"/>
    <n v="1525403"/>
    <x v="42"/>
    <n v="1"/>
    <x v="0"/>
    <s v="J&amp;J"/>
    <d v="2021-07-19T00:00:00"/>
    <m/>
    <x v="1"/>
    <x v="0"/>
    <n v="5"/>
    <e v="#N/A"/>
    <s v="ec Madwaleni Hospital"/>
    <n v="10"/>
    <n v="40"/>
    <n v="200"/>
  </r>
  <r>
    <x v="0"/>
    <x v="4"/>
    <s v="Mbhashe LM"/>
    <n v="1515566"/>
    <x v="43"/>
    <n v="1"/>
    <x v="0"/>
    <s v="J&amp;J"/>
    <s v="To be determined "/>
    <m/>
    <x v="1"/>
    <x v="0"/>
    <n v="5"/>
    <e v="#N/A"/>
    <s v="ec Madwaleni Hospital"/>
    <e v="#VALUE!"/>
    <n v="40"/>
    <n v="200"/>
  </r>
  <r>
    <x v="0"/>
    <x v="4"/>
    <s v="Raymond Mhlaba LM"/>
    <n v="1874150"/>
    <x v="44"/>
    <n v="1"/>
    <x v="0"/>
    <s v="J&amp;J"/>
    <d v="2021-07-22T00:00:00"/>
    <m/>
    <x v="1"/>
    <x v="0"/>
    <n v="5"/>
    <e v="#N/A"/>
    <s v="ec Victoria Hospital"/>
    <n v="10"/>
    <n v="40"/>
    <n v="200"/>
  </r>
  <r>
    <x v="0"/>
    <x v="4"/>
    <s v="Ngqushwa LM"/>
    <n v="1781956"/>
    <x v="45"/>
    <n v="1"/>
    <x v="0"/>
    <s v="J&amp;J"/>
    <d v="2020-07-06T00:00:00"/>
    <m/>
    <x v="3"/>
    <x v="0"/>
    <n v="5"/>
    <e v="#N/A"/>
    <s v="ec Grey Hospital"/>
    <n v="8"/>
    <n v="40"/>
    <n v="200"/>
  </r>
  <r>
    <x v="0"/>
    <x v="4"/>
    <s v="Ngqushwa LM"/>
    <n v="1826281"/>
    <x v="46"/>
    <n v="1"/>
    <x v="0"/>
    <s v="J&amp;J"/>
    <d v="2020-07-07T00:00:00"/>
    <m/>
    <x v="3"/>
    <x v="0"/>
    <n v="5"/>
    <e v="#N/A"/>
    <s v="ec Grey Hospital"/>
    <n v="8"/>
    <n v="40"/>
    <n v="200"/>
  </r>
  <r>
    <x v="0"/>
    <x v="4"/>
    <s v="Raymond Mhlaba LM"/>
    <n v="1173892"/>
    <x v="47"/>
    <n v="1"/>
    <x v="0"/>
    <s v="J&amp;J"/>
    <d v="2021-07-06T00:00:00"/>
    <m/>
    <x v="3"/>
    <x v="0"/>
    <n v="5"/>
    <e v="#N/A"/>
    <s v="ec Fort Beaufort Hospital"/>
    <n v="8"/>
    <n v="40"/>
    <n v="200"/>
  </r>
  <r>
    <x v="0"/>
    <x v="4"/>
    <s v="Raymond Mhlaba LM"/>
    <n v="1111628"/>
    <x v="48"/>
    <n v="1"/>
    <x v="0"/>
    <s v="J&amp;J"/>
    <d v="2021-07-20T00:00:00"/>
    <m/>
    <x v="1"/>
    <x v="0"/>
    <n v="5"/>
    <e v="#N/A"/>
    <s v="ec Bedford Hospital"/>
    <n v="10"/>
    <n v="40"/>
    <n v="200"/>
  </r>
  <r>
    <x v="0"/>
    <x v="4"/>
    <s v="Mnquma LM"/>
    <n v="1116131"/>
    <x v="49"/>
    <n v="1"/>
    <x v="0"/>
    <s v="J&amp;J"/>
    <d v="2020-07-08T00:00:00"/>
    <m/>
    <x v="3"/>
    <x v="0"/>
    <n v="5"/>
    <e v="#N/A"/>
    <s v="ec Tafalofefe Hospital"/>
    <n v="8"/>
    <n v="40"/>
    <n v="200"/>
  </r>
  <r>
    <x v="0"/>
    <x v="4"/>
    <s v="Mnquma LM"/>
    <n v="1594072"/>
    <x v="50"/>
    <n v="1"/>
    <x v="0"/>
    <s v="J&amp;J"/>
    <d v="2020-08-02T00:00:00"/>
    <m/>
    <x v="4"/>
    <x v="0"/>
    <n v="5"/>
    <e v="#N/A"/>
    <s v="ec Butterworth Hospital"/>
    <n v="12"/>
    <n v="40"/>
    <n v="200"/>
  </r>
  <r>
    <x v="0"/>
    <x v="4"/>
    <s v="Ngqushwa LM"/>
    <n v="1175664"/>
    <x v="51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3"/>
    <s v="Buffalo City SD"/>
    <n v="1889280"/>
    <x v="52"/>
    <n v="1"/>
    <x v="0"/>
    <s v="Pfizer"/>
    <d v="2021-05-17T00:00:00"/>
    <m/>
    <x v="2"/>
    <x v="1"/>
    <n v="5"/>
    <n v="1861840"/>
    <s v="ec Cecilia Makiwane Hospital"/>
    <n v="1"/>
    <n v="40"/>
    <n v="200"/>
  </r>
  <r>
    <x v="0"/>
    <x v="4"/>
    <s v="Raymond Mhlaba LM"/>
    <n v="1270909"/>
    <x v="53"/>
    <n v="1"/>
    <x v="0"/>
    <s v="J&amp;J"/>
    <d v="2021-07-27T00:00:00"/>
    <m/>
    <x v="1"/>
    <x v="0"/>
    <n v="5"/>
    <e v="#N/A"/>
    <s v="ec Fort Beaufort Hospital"/>
    <n v="11"/>
    <n v="40"/>
    <n v="200"/>
  </r>
  <r>
    <x v="0"/>
    <x v="5"/>
    <s v="Umzimvubu LM"/>
    <n v="1861231"/>
    <x v="54"/>
    <n v="2"/>
    <x v="0"/>
    <s v="Pfizer"/>
    <d v="2021-07-19T00:00:00"/>
    <m/>
    <x v="1"/>
    <x v="0"/>
    <n v="5"/>
    <s v="1218991"/>
    <s v="ec Mount Ayliff Hospital"/>
    <n v="10"/>
    <n v="80"/>
    <n v="400"/>
  </r>
  <r>
    <x v="0"/>
    <x v="5"/>
    <s v="Umzimvubu LM"/>
    <n v="1350794"/>
    <x v="55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Umzimvubu LM"/>
    <n v="1259693"/>
    <x v="56"/>
    <n v="1"/>
    <x v="0"/>
    <s v="J&amp;J"/>
    <d v="2021-07-26T00:00:00"/>
    <m/>
    <x v="1"/>
    <x v="0"/>
    <n v="5"/>
    <s v="1218991"/>
    <s v="ec Mount Ayliff Hospital"/>
    <n v="11"/>
    <n v="40"/>
    <n v="200"/>
  </r>
  <r>
    <x v="0"/>
    <x v="5"/>
    <s v="Umzimvubu LM"/>
    <n v="1715351"/>
    <x v="57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Ntabankulu LM"/>
    <n v="1151165"/>
    <x v="58"/>
    <n v="1"/>
    <x v="0"/>
    <s v="J&amp;J"/>
    <d v="2021-07-21T00:00:00"/>
    <m/>
    <x v="1"/>
    <x v="0"/>
    <n v="5"/>
    <s v="1218991"/>
    <s v="ec Mount Ayliff Hospital"/>
    <n v="10"/>
    <n v="40"/>
    <n v="200"/>
  </r>
  <r>
    <x v="0"/>
    <x v="5"/>
    <s v="Ntabankulu LM"/>
    <n v="1196849"/>
    <x v="59"/>
    <n v="1"/>
    <x v="0"/>
    <s v="J&amp;J"/>
    <d v="2021-07-19T00:00:00"/>
    <m/>
    <x v="1"/>
    <x v="0"/>
    <n v="5"/>
    <s v="1218991"/>
    <s v="ec Mount Ayliff Hospital"/>
    <n v="10"/>
    <n v="40"/>
    <n v="200"/>
  </r>
  <r>
    <x v="0"/>
    <x v="5"/>
    <s v="Mbizana LM"/>
    <n v="1693132"/>
    <x v="60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6"/>
    <s v="Ndlambe LM"/>
    <n v="1392744"/>
    <x v="61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497921"/>
    <x v="62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248493"/>
    <x v="63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878850"/>
    <x v="64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6"/>
    <s v="Ndlambe LM"/>
    <n v="1424029"/>
    <x v="65"/>
    <n v="2"/>
    <x v="0"/>
    <s v="J&amp;J"/>
    <d v="2021-08-02T00:00:00"/>
    <m/>
    <x v="1"/>
    <x v="1"/>
    <n v="5"/>
    <s v="1481391"/>
    <s v="ec Port Alfred Hospital"/>
    <n v="12"/>
    <n v="80"/>
    <n v="400"/>
  </r>
  <r>
    <x v="0"/>
    <x v="0"/>
    <s v="N Mandela C SD"/>
    <n v="1522239"/>
    <x v="66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C SD"/>
    <n v="1379531"/>
    <x v="67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A SD"/>
    <n v="1738750"/>
    <x v="68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0"/>
    <s v="N Mandela A SD"/>
    <n v="1770197"/>
    <x v="69"/>
    <n v="2"/>
    <x v="0"/>
    <s v="Pfizer"/>
    <d v="2021-07-26T00:00:00"/>
    <m/>
    <x v="0"/>
    <x v="0"/>
    <n v="5"/>
    <s v="1367257"/>
    <s v="ec Livingstone Hospital"/>
    <n v="11"/>
    <n v="80"/>
    <n v="400"/>
  </r>
  <r>
    <x v="0"/>
    <x v="6"/>
    <s v="Dr B NaudÂ‚ LM"/>
    <n v="1172801"/>
    <x v="70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Dr B NaudÂ‚ LM"/>
    <n v="1799903"/>
    <x v="71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Dr B NaudÂ‚ LM"/>
    <n v="1145442"/>
    <x v="72"/>
    <n v="2"/>
    <x v="0"/>
    <s v="J&amp;J"/>
    <d v="2020-07-22T00:00:00"/>
    <m/>
    <x v="1"/>
    <x v="1"/>
    <n v="5"/>
    <e v="#N/A"/>
    <s v="ec SAWAS Memorial (Jansenville) Hospital"/>
    <n v="10"/>
    <n v="80"/>
    <n v="400"/>
  </r>
  <r>
    <x v="0"/>
    <x v="6"/>
    <s v="Makana LM"/>
    <n v="1881931"/>
    <x v="73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447596"/>
    <x v="74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871925"/>
    <x v="75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251495"/>
    <x v="76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778629"/>
    <x v="77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465644"/>
    <x v="78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824699"/>
    <x v="79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Makana LM"/>
    <n v="1329657"/>
    <x v="80"/>
    <n v="2"/>
    <x v="0"/>
    <s v="J&amp;J"/>
    <d v="2020-07-26T00:00:00"/>
    <m/>
    <x v="1"/>
    <x v="1"/>
    <n v="5"/>
    <e v="#N/A"/>
    <s v="ec Settlers Hospital"/>
    <n v="11"/>
    <n v="80"/>
    <n v="400"/>
  </r>
  <r>
    <x v="0"/>
    <x v="6"/>
    <s v="Ndlambe LM"/>
    <n v="1335340"/>
    <x v="81"/>
    <n v="2"/>
    <x v="0"/>
    <s v="J&amp;J"/>
    <d v="2021-08-02T00:00:00"/>
    <m/>
    <x v="1"/>
    <x v="1"/>
    <n v="5"/>
    <e v="#N/A"/>
    <s v="ec Settlers Hospital"/>
    <n v="12"/>
    <n v="80"/>
    <n v="400"/>
  </r>
  <r>
    <x v="0"/>
    <x v="6"/>
    <s v="Ndlambe LM"/>
    <n v="1560973"/>
    <x v="82"/>
    <n v="2"/>
    <x v="0"/>
    <s v="J&amp;J"/>
    <d v="2021-08-02T00:00:00"/>
    <m/>
    <x v="1"/>
    <x v="1"/>
    <n v="5"/>
    <e v="#N/A"/>
    <s v="ec Settlers Hospital"/>
    <n v="12"/>
    <n v="80"/>
    <n v="400"/>
  </r>
  <r>
    <x v="0"/>
    <x v="5"/>
    <s v="Ntabankulu LM"/>
    <n v="1723502"/>
    <x v="83"/>
    <n v="1"/>
    <x v="0"/>
    <s v="J&amp;J"/>
    <d v="2021-07-21T00:00:00"/>
    <m/>
    <x v="1"/>
    <x v="0"/>
    <n v="5"/>
    <e v="#N/A"/>
    <s v="ec Sipetu Hospital"/>
    <n v="10"/>
    <n v="40"/>
    <n v="200"/>
  </r>
  <r>
    <x v="0"/>
    <x v="2"/>
    <s v="Mhlontlo LM"/>
    <n v="1181928"/>
    <x v="84"/>
    <n v="1"/>
    <x v="0"/>
    <s v="J&amp;J"/>
    <d v="2021-07-20T00:00:00"/>
    <m/>
    <x v="1"/>
    <x v="0"/>
    <n v="5"/>
    <e v="#N/A"/>
    <s v="ec Sipetu Hospital"/>
    <n v="10"/>
    <n v="40"/>
    <n v="200"/>
  </r>
  <r>
    <x v="0"/>
    <x v="5"/>
    <s v="Ntabankulu LM"/>
    <n v="1244002"/>
    <x v="85"/>
    <n v="1"/>
    <x v="0"/>
    <s v="J&amp;J"/>
    <d v="2021-07-19T00:00:00"/>
    <m/>
    <x v="1"/>
    <x v="0"/>
    <n v="5"/>
    <e v="#N/A"/>
    <s v="ec Sipetu Hospital"/>
    <n v="10"/>
    <n v="40"/>
    <n v="200"/>
  </r>
  <r>
    <x v="0"/>
    <x v="2"/>
    <s v="Mhlontlo LM"/>
    <n v="1266699"/>
    <x v="86"/>
    <n v="1"/>
    <x v="0"/>
    <s v="J&amp;J"/>
    <d v="2021-06-23T00:00:00"/>
    <m/>
    <x v="2"/>
    <x v="0"/>
    <n v="5"/>
    <e v="#N/A"/>
    <s v="ec Sipetu Hospital"/>
    <n v="6"/>
    <n v="40"/>
    <n v="200"/>
  </r>
  <r>
    <x v="0"/>
    <x v="2"/>
    <s v="Mhlontlo LM"/>
    <n v="1464744"/>
    <x v="87"/>
    <n v="1"/>
    <x v="0"/>
    <s v="J&amp;J"/>
    <d v="2021-06-23T00:00:00"/>
    <m/>
    <x v="2"/>
    <x v="0"/>
    <n v="5"/>
    <e v="#N/A"/>
    <s v="ec Sipetu Hospital"/>
    <n v="6"/>
    <n v="40"/>
    <n v="200"/>
  </r>
  <r>
    <x v="0"/>
    <x v="2"/>
    <s v="Ingquza Hill LM"/>
    <n v="1480237"/>
    <x v="88"/>
    <n v="1"/>
    <x v="0"/>
    <s v="J&amp;J"/>
    <d v="2021-07-05T00:00:00"/>
    <m/>
    <x v="3"/>
    <x v="0"/>
    <n v="5"/>
    <e v="#N/A"/>
    <s v="ec Sipetu Hospital"/>
    <n v="8"/>
    <n v="40"/>
    <n v="200"/>
  </r>
  <r>
    <x v="0"/>
    <x v="2"/>
    <s v="Mhlontlo LM"/>
    <n v="1597743"/>
    <x v="89"/>
    <n v="1"/>
    <x v="0"/>
    <s v="J&amp;J"/>
    <d v="2021-06-23T00:00:00"/>
    <m/>
    <x v="2"/>
    <x v="0"/>
    <n v="5"/>
    <e v="#N/A"/>
    <s v="ec Sipetu Hospital"/>
    <n v="6"/>
    <n v="40"/>
    <n v="200"/>
  </r>
  <r>
    <x v="0"/>
    <x v="4"/>
    <s v="Mnquma LM"/>
    <n v="1577129"/>
    <x v="90"/>
    <n v="1"/>
    <x v="0"/>
    <s v="J&amp;J"/>
    <d v="2020-07-12T00:00:00"/>
    <m/>
    <x v="3"/>
    <x v="0"/>
    <n v="5"/>
    <e v="#N/A"/>
    <s v="ec Tafalofefe Hospital"/>
    <n v="9"/>
    <n v="40"/>
    <n v="200"/>
  </r>
  <r>
    <x v="0"/>
    <x v="4"/>
    <s v="Ngqushwa LM"/>
    <n v="1487411"/>
    <x v="91"/>
    <n v="1"/>
    <x v="0"/>
    <s v="J&amp;J"/>
    <d v="2021-07-26T00:00:00"/>
    <m/>
    <x v="0"/>
    <x v="0"/>
    <n v="5"/>
    <e v="#N/A"/>
    <s v="ec Grey Hospital"/>
    <n v="11"/>
    <n v="40"/>
    <n v="200"/>
  </r>
  <r>
    <x v="0"/>
    <x v="4"/>
    <s v="Ngqushwa LM"/>
    <n v="1279485"/>
    <x v="92"/>
    <n v="1"/>
    <x v="0"/>
    <s v="J&amp;J"/>
    <d v="2021-06-21T00:00:00"/>
    <m/>
    <x v="3"/>
    <x v="0"/>
    <n v="5"/>
    <e v="#N/A"/>
    <s v="ec Nompumelelo (Peddie) Hospital"/>
    <n v="6"/>
    <n v="40"/>
    <n v="200"/>
  </r>
  <r>
    <x v="0"/>
    <x v="4"/>
    <s v="Raymond Mhlaba LM"/>
    <n v="1741889"/>
    <x v="93"/>
    <n v="1"/>
    <x v="0"/>
    <s v="J&amp;J"/>
    <d v="2021-07-27T00:00:00"/>
    <m/>
    <x v="1"/>
    <x v="0"/>
    <n v="5"/>
    <e v="#N/A"/>
    <s v="ec Victoria Hospital"/>
    <n v="11"/>
    <n v="40"/>
    <n v="200"/>
  </r>
  <r>
    <x v="0"/>
    <x v="4"/>
    <s v="Mbhashe LM"/>
    <n v="1388534"/>
    <x v="94"/>
    <n v="1"/>
    <x v="0"/>
    <s v="J&amp;J"/>
    <d v="2021-07-12T00:00:00"/>
    <m/>
    <x v="3"/>
    <x v="0"/>
    <n v="5"/>
    <e v="#N/A"/>
    <s v="ec Madwaleni Hospital"/>
    <n v="9"/>
    <n v="40"/>
    <n v="200"/>
  </r>
  <r>
    <x v="0"/>
    <x v="4"/>
    <s v="Raymond Mhlaba LM"/>
    <n v="1591536"/>
    <x v="95"/>
    <n v="1"/>
    <x v="0"/>
    <s v="J&amp;J"/>
    <d v="2021-07-26T00:00:00"/>
    <m/>
    <x v="0"/>
    <x v="0"/>
    <n v="5"/>
    <e v="#N/A"/>
    <s v="ec Adelaide Hospital"/>
    <n v="11"/>
    <n v="40"/>
    <n v="200"/>
  </r>
  <r>
    <x v="0"/>
    <x v="4"/>
    <s v="Ngqushwa LM"/>
    <n v="1469441"/>
    <x v="96"/>
    <n v="1"/>
    <x v="0"/>
    <s v="J&amp;J"/>
    <d v="2021-07-26T00:00:00"/>
    <m/>
    <x v="0"/>
    <x v="0"/>
    <n v="5"/>
    <e v="#N/A"/>
    <s v="ec Nompumelelo (Peddie) Hospital"/>
    <n v="11"/>
    <n v="40"/>
    <n v="200"/>
  </r>
  <r>
    <x v="0"/>
    <x v="4"/>
    <s v="Ngqushwa LM"/>
    <n v="1453320"/>
    <x v="97"/>
    <n v="1"/>
    <x v="0"/>
    <s v="J&amp;J"/>
    <d v="2021-06-15T00:00:00"/>
    <m/>
    <x v="3"/>
    <x v="0"/>
    <n v="5"/>
    <e v="#N/A"/>
    <s v="ec Nompumelelo (Peddie) Hospital"/>
    <n v="5"/>
    <n v="40"/>
    <n v="200"/>
  </r>
  <r>
    <x v="0"/>
    <x v="4"/>
    <s v="Mnquma LM"/>
    <n v="1879640"/>
    <x v="98"/>
    <n v="1"/>
    <x v="0"/>
    <s v="J&amp;J"/>
    <d v="2020-07-02T00:00:00"/>
    <m/>
    <x v="3"/>
    <x v="0"/>
    <n v="5"/>
    <e v="#N/A"/>
    <s v="ec Butterworth Hospital"/>
    <n v="7"/>
    <n v="40"/>
    <n v="200"/>
  </r>
  <r>
    <x v="0"/>
    <x v="4"/>
    <s v="Mbhashe LM"/>
    <n v="1759338"/>
    <x v="99"/>
    <n v="1"/>
    <x v="0"/>
    <s v="J&amp;J"/>
    <d v="2021-07-26T00:00:00"/>
    <m/>
    <x v="1"/>
    <x v="0"/>
    <n v="5"/>
    <e v="#N/A"/>
    <s v="ec Madwaleni Hospital"/>
    <n v="11"/>
    <n v="40"/>
    <n v="200"/>
  </r>
  <r>
    <x v="0"/>
    <x v="4"/>
    <s v="Mbhashe LM"/>
    <n v="1591198"/>
    <x v="100"/>
    <n v="1"/>
    <x v="0"/>
    <s v="J&amp;J"/>
    <d v="2021-06-23T00:00:00"/>
    <m/>
    <x v="2"/>
    <x v="0"/>
    <n v="5"/>
    <e v="#N/A"/>
    <s v="ec Madwaleni Hospital"/>
    <n v="6"/>
    <n v="40"/>
    <n v="200"/>
  </r>
  <r>
    <x v="0"/>
    <x v="3"/>
    <s v="Buffalo City SD"/>
    <n v="1325974"/>
    <x v="101"/>
    <n v="1"/>
    <x v="0"/>
    <s v="Pfizer"/>
    <d v="2021-05-18T00:00:00"/>
    <m/>
    <x v="2"/>
    <x v="1"/>
    <n v="5"/>
    <e v="#N/A"/>
    <s v="ec Grey Hospital"/>
    <n v="1"/>
    <n v="40"/>
    <n v="200"/>
  </r>
  <r>
    <x v="0"/>
    <x v="4"/>
    <s v="Mbhashe LM"/>
    <n v="1530895"/>
    <x v="102"/>
    <n v="1"/>
    <x v="0"/>
    <s v="J&amp;J"/>
    <d v="2021-06-30T00:00:00"/>
    <m/>
    <x v="3"/>
    <x v="0"/>
    <n v="5"/>
    <e v="#N/A"/>
    <s v="ec Tafalofefe Hospital"/>
    <n v="7"/>
    <n v="40"/>
    <n v="200"/>
  </r>
  <r>
    <x v="0"/>
    <x v="4"/>
    <s v="Mnquma LM"/>
    <n v="1537376"/>
    <x v="103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Amahlathi LM"/>
    <n v="1614740"/>
    <x v="104"/>
    <n v="1"/>
    <x v="0"/>
    <s v="J&amp;J"/>
    <d v="2021-06-17T00:00:00"/>
    <m/>
    <x v="3"/>
    <x v="0"/>
    <n v="5"/>
    <e v="#N/A"/>
    <s v="ec SS Gida Hospital"/>
    <n v="5"/>
    <n v="40"/>
    <n v="200"/>
  </r>
  <r>
    <x v="0"/>
    <x v="2"/>
    <s v="Nyandeni LM"/>
    <n v="1460072"/>
    <x v="105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661975"/>
    <x v="106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492015"/>
    <x v="107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580197"/>
    <x v="108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310273"/>
    <x v="109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879146"/>
    <x v="110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483499"/>
    <x v="111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578014"/>
    <x v="112"/>
    <n v="1"/>
    <x v="0"/>
    <s v="J&amp;J"/>
    <d v="2021-06-28T00:00:00"/>
    <m/>
    <x v="3"/>
    <x v="0"/>
    <n v="5"/>
    <e v="#N/A"/>
    <s v="ec St Barnabas Hospital"/>
    <n v="7"/>
    <n v="40"/>
    <n v="200"/>
  </r>
  <r>
    <x v="0"/>
    <x v="2"/>
    <s v="Nyandeni LM"/>
    <n v="1129801"/>
    <x v="113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223476"/>
    <x v="114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780083"/>
    <x v="115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Nyandeni LM"/>
    <n v="1265878"/>
    <x v="116"/>
    <n v="1"/>
    <x v="0"/>
    <s v="J&amp;J"/>
    <d v="2021-06-07T00:00:00"/>
    <m/>
    <x v="3"/>
    <x v="0"/>
    <n v="5"/>
    <e v="#N/A"/>
    <s v="ec St Barnabas Hospital"/>
    <n v="4"/>
    <n v="40"/>
    <n v="200"/>
  </r>
  <r>
    <x v="0"/>
    <x v="2"/>
    <s v="Nyandeni LM"/>
    <n v="1464751"/>
    <x v="117"/>
    <n v="1"/>
    <x v="0"/>
    <s v="J&amp;J"/>
    <d v="2021-07-20T00:00:00"/>
    <m/>
    <x v="1"/>
    <x v="0"/>
    <n v="5"/>
    <e v="#N/A"/>
    <s v="ec St Barnabas Hospital"/>
    <n v="10"/>
    <n v="40"/>
    <n v="200"/>
  </r>
  <r>
    <x v="0"/>
    <x v="2"/>
    <s v="Ingquza Hill LM"/>
    <n v="1274591"/>
    <x v="118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35926"/>
    <x v="119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Port St Johns LM"/>
    <n v="1634031"/>
    <x v="120"/>
    <n v="1"/>
    <x v="0"/>
    <s v="J&amp;J"/>
    <d v="2021-07-20T00:00:00"/>
    <m/>
    <x v="1"/>
    <x v="0"/>
    <n v="5"/>
    <e v="#N/A"/>
    <s v="ec St Elizabeth's Hospital"/>
    <n v="10"/>
    <n v="40"/>
    <n v="200"/>
  </r>
  <r>
    <x v="0"/>
    <x v="2"/>
    <s v="Ingquza Hill LM"/>
    <n v="1676228"/>
    <x v="121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187343"/>
    <x v="122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773154"/>
    <x v="123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22142"/>
    <x v="124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2"/>
    <s v="Ingquza Hill LM"/>
    <n v="1720736"/>
    <x v="125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240694"/>
    <x v="126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Port St Johns LM"/>
    <n v="1797576"/>
    <x v="127"/>
    <n v="1"/>
    <x v="0"/>
    <s v="J&amp;J"/>
    <d v="2021-07-20T00:00:00"/>
    <m/>
    <x v="1"/>
    <x v="0"/>
    <n v="5"/>
    <e v="#N/A"/>
    <s v="ec St Elizabeth's Hospital"/>
    <n v="10"/>
    <n v="40"/>
    <n v="200"/>
  </r>
  <r>
    <x v="0"/>
    <x v="2"/>
    <s v="Ingquza Hill LM"/>
    <n v="1263586"/>
    <x v="128"/>
    <n v="1"/>
    <x v="0"/>
    <s v="J&amp;J"/>
    <d v="2021-07-19T00:00:00"/>
    <m/>
    <x v="1"/>
    <x v="0"/>
    <n v="5"/>
    <e v="#N/A"/>
    <s v="ec St Elizabeth's Hospital"/>
    <n v="10"/>
    <n v="40"/>
    <n v="200"/>
  </r>
  <r>
    <x v="0"/>
    <x v="2"/>
    <s v="Ingquza Hill LM"/>
    <n v="1495325"/>
    <x v="129"/>
    <n v="1"/>
    <x v="0"/>
    <s v="J&amp;J"/>
    <d v="2021-07-05T00:00:00"/>
    <m/>
    <x v="3"/>
    <x v="0"/>
    <n v="5"/>
    <e v="#N/A"/>
    <s v="ec St Elizabeth's Hospital"/>
    <n v="8"/>
    <n v="40"/>
    <n v="200"/>
  </r>
  <r>
    <x v="0"/>
    <x v="7"/>
    <s v="Walter Sisulu LM"/>
    <n v="1421250"/>
    <x v="130"/>
    <n v="2"/>
    <x v="0"/>
    <s v="J&amp;J"/>
    <d v="2021-05-17T00:00:00"/>
    <m/>
    <x v="2"/>
    <x v="1"/>
    <n v="5"/>
    <e v="#N/A"/>
    <s v="ec Aliwal North Hospital"/>
    <n v="1"/>
    <n v="80"/>
    <n v="400"/>
  </r>
  <r>
    <x v="0"/>
    <x v="7"/>
    <s v="Walter Sisulu LM"/>
    <n v="1435436"/>
    <x v="131"/>
    <n v="2"/>
    <x v="0"/>
    <s v="J&amp;J"/>
    <d v="2021-06-09T00:00:00"/>
    <m/>
    <x v="2"/>
    <x v="1"/>
    <n v="5"/>
    <e v="#N/A"/>
    <s v="ec Aliwal North Hospital"/>
    <n v="4"/>
    <n v="80"/>
    <n v="400"/>
  </r>
  <r>
    <x v="0"/>
    <x v="2"/>
    <s v="Mhlontlo LM"/>
    <n v="1392815"/>
    <x v="132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2"/>
    <s v="Mhlontlo LM"/>
    <n v="1735026"/>
    <x v="133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7"/>
    <s v="Elundini LM"/>
    <n v="1470157"/>
    <x v="134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2"/>
    <s v="Mhlontlo LM"/>
    <n v="1790298"/>
    <x v="135"/>
    <n v="1"/>
    <x v="0"/>
    <s v="J&amp;J"/>
    <d v="2021-06-23T00:00:00"/>
    <m/>
    <x v="2"/>
    <x v="0"/>
    <n v="5"/>
    <s v="1349212"/>
    <s v="ec St Lucy's Hospital"/>
    <n v="6"/>
    <n v="40"/>
    <n v="200"/>
  </r>
  <r>
    <x v="0"/>
    <x v="7"/>
    <s v="Elundini LM"/>
    <n v="1487555"/>
    <x v="136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2"/>
    <s v="Mhlontlo LM"/>
    <n v="1288659"/>
    <x v="137"/>
    <n v="1"/>
    <x v="0"/>
    <s v="J&amp;J"/>
    <d v="2021-06-23T00:00:00"/>
    <m/>
    <x v="2"/>
    <x v="0"/>
    <n v="5"/>
    <s v="1349212"/>
    <s v="ec St Lucy's Hospital"/>
    <n v="6"/>
    <n v="40"/>
    <n v="200"/>
  </r>
  <r>
    <x v="0"/>
    <x v="2"/>
    <s v="Mhlontlo LM"/>
    <n v="1576386"/>
    <x v="138"/>
    <n v="1"/>
    <x v="0"/>
    <s v="J&amp;J"/>
    <d v="2021-07-20T00:00:00"/>
    <m/>
    <x v="1"/>
    <x v="0"/>
    <n v="5"/>
    <s v="1349212"/>
    <s v="ec St Lucy's Hospital"/>
    <n v="10"/>
    <n v="40"/>
    <n v="200"/>
  </r>
  <r>
    <x v="0"/>
    <x v="7"/>
    <s v="Elundini LM"/>
    <n v="1337099"/>
    <x v="139"/>
    <n v="2"/>
    <x v="0"/>
    <s v="J&amp;J"/>
    <d v="2021-07-09T00:00:00"/>
    <m/>
    <x v="3"/>
    <x v="1"/>
    <n v="5"/>
    <s v="1349212"/>
    <s v="ec Tayler Bequest Hospital (Elundini)"/>
    <n v="8"/>
    <n v="80"/>
    <n v="400"/>
  </r>
  <r>
    <x v="0"/>
    <x v="7"/>
    <s v="Elundini LM"/>
    <n v="1250638"/>
    <x v="140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7"/>
    <s v="Elundini LM"/>
    <n v="1188249"/>
    <x v="141"/>
    <n v="2"/>
    <x v="0"/>
    <s v="J&amp;J"/>
    <d v="2021-07-19T00:00:00"/>
    <m/>
    <x v="5"/>
    <x v="1"/>
    <n v="5"/>
    <s v="1349212"/>
    <s v="ec Tayler Bequest Hospital (Elundini)"/>
    <n v="10"/>
    <n v="80"/>
    <n v="400"/>
  </r>
  <r>
    <x v="0"/>
    <x v="1"/>
    <s v="Engcobo LM"/>
    <n v="1193986"/>
    <x v="142"/>
    <n v="2"/>
    <x v="0"/>
    <s v="Pfizer"/>
    <d v="2021-07-26T00:00:00"/>
    <m/>
    <x v="1"/>
    <x v="0"/>
    <n v="5"/>
    <s v="1349212"/>
    <s v="ec St Lucy's Hospital"/>
    <n v="11"/>
    <n v="80"/>
    <n v="400"/>
  </r>
  <r>
    <x v="0"/>
    <x v="5"/>
    <s v="Mbizana LM"/>
    <n v="1766028"/>
    <x v="143"/>
    <n v="1"/>
    <x v="0"/>
    <s v="Pfizer"/>
    <d v="2021-07-19T00:00:00"/>
    <m/>
    <x v="1"/>
    <x v="0"/>
    <n v="5"/>
    <e v="#N/A"/>
    <s v="ec St Patrick's Hospital"/>
    <n v="10"/>
    <n v="40"/>
    <n v="200"/>
  </r>
  <r>
    <x v="0"/>
    <x v="5"/>
    <s v="Mbizana LM"/>
    <n v="1651390"/>
    <x v="144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92951"/>
    <x v="145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720217"/>
    <x v="146"/>
    <n v="1"/>
    <x v="0"/>
    <s v="J&amp;J"/>
    <d v="2021-07-19T00:00:00"/>
    <m/>
    <x v="1"/>
    <x v="0"/>
    <n v="5"/>
    <e v="#N/A"/>
    <s v="ec St Patrick's Hospital"/>
    <n v="10"/>
    <n v="40"/>
    <n v="200"/>
  </r>
  <r>
    <x v="0"/>
    <x v="5"/>
    <s v="Mbizana LM"/>
    <n v="1869089"/>
    <x v="147"/>
    <n v="1"/>
    <x v="0"/>
    <s v="J&amp;J"/>
    <d v="2021-07-19T00:00:00"/>
    <m/>
    <x v="1"/>
    <x v="0"/>
    <n v="5"/>
    <e v="#N/A"/>
    <s v="ec St Patrick's Hospital"/>
    <n v="10"/>
    <n v="40"/>
    <n v="200"/>
  </r>
  <r>
    <x v="0"/>
    <x v="5"/>
    <s v="Mbizana LM"/>
    <n v="1186789"/>
    <x v="148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553313"/>
    <x v="149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452417"/>
    <x v="150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164903"/>
    <x v="151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42953"/>
    <x v="152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469022"/>
    <x v="153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119354"/>
    <x v="154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38675"/>
    <x v="155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5"/>
    <s v="Mbizana LM"/>
    <n v="1656954"/>
    <x v="156"/>
    <n v="1"/>
    <x v="0"/>
    <s v="J&amp;J"/>
    <d v="2021-07-26T00:00:00"/>
    <m/>
    <x v="1"/>
    <x v="0"/>
    <n v="5"/>
    <e v="#N/A"/>
    <s v="ec St Patrick's Hospital"/>
    <n v="11"/>
    <n v="40"/>
    <n v="200"/>
  </r>
  <r>
    <x v="0"/>
    <x v="1"/>
    <s v="Enoch Mgijima LM"/>
    <n v="1513219"/>
    <x v="157"/>
    <n v="2"/>
    <x v="0"/>
    <s v="Pfizer"/>
    <d v="2021-07-12T00:00:00"/>
    <m/>
    <x v="3"/>
    <x v="0"/>
    <n v="5"/>
    <e v="#N/A"/>
    <s v="ec Sterkstroom Hospital"/>
    <n v="9"/>
    <n v="80"/>
    <n v="400"/>
  </r>
  <r>
    <x v="0"/>
    <x v="1"/>
    <s v="Enoch Mgijima LM"/>
    <n v="1127855"/>
    <x v="158"/>
    <n v="2"/>
    <x v="0"/>
    <s v="Pfizer"/>
    <d v="2021-07-26T00:00:00"/>
    <m/>
    <x v="1"/>
    <x v="0"/>
    <n v="5"/>
    <e v="#N/A"/>
    <s v="ec Sterkstroom Hospital"/>
    <n v="11"/>
    <n v="80"/>
    <n v="400"/>
  </r>
  <r>
    <x v="0"/>
    <x v="7"/>
    <s v="Walter Sisulu LM"/>
    <n v="1780651"/>
    <x v="159"/>
    <n v="2"/>
    <x v="0"/>
    <s v="J&amp;J"/>
    <d v="2021-05-25T00:00:00"/>
    <m/>
    <x v="2"/>
    <x v="1"/>
    <n v="5"/>
    <s v="1252019"/>
    <s v="ec Burgersdorp Hospital"/>
    <n v="2"/>
    <n v="80"/>
    <n v="400"/>
  </r>
  <r>
    <x v="0"/>
    <x v="1"/>
    <s v="Enoch Mgijima LM"/>
    <n v="1262502"/>
    <x v="160"/>
    <n v="2"/>
    <x v="0"/>
    <s v="Pfizer"/>
    <d v="2021-07-26T00:00:00"/>
    <m/>
    <x v="1"/>
    <x v="0"/>
    <n v="5"/>
    <s v="1252019"/>
    <s v="ec Steynsburg Hospital"/>
    <n v="11"/>
    <n v="80"/>
    <n v="400"/>
  </r>
  <r>
    <x v="0"/>
    <x v="1"/>
    <s v="Enoch Mgijima LM"/>
    <n v="1323393"/>
    <x v="161"/>
    <n v="2"/>
    <x v="0"/>
    <s v="Pfizer"/>
    <d v="2021-07-19T00:00:00"/>
    <m/>
    <x v="1"/>
    <x v="0"/>
    <n v="5"/>
    <s v="1252019"/>
    <s v="ec Steynsburg Hospital"/>
    <n v="10"/>
    <n v="80"/>
    <n v="400"/>
  </r>
  <r>
    <x v="0"/>
    <x v="7"/>
    <s v="Walter Sisulu LM"/>
    <n v="1635424"/>
    <x v="162"/>
    <n v="2"/>
    <x v="0"/>
    <s v="J&amp;J"/>
    <d v="2021-05-26T00:00:00"/>
    <m/>
    <x v="2"/>
    <x v="1"/>
    <n v="5"/>
    <s v="1252019"/>
    <s v="ec Burgersdorp Hospital"/>
    <n v="2"/>
    <n v="80"/>
    <n v="400"/>
  </r>
  <r>
    <x v="0"/>
    <x v="4"/>
    <s v="Mnquma LM"/>
    <n v="1426015"/>
    <x v="163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Mbhashe LM"/>
    <n v="1896332"/>
    <x v="164"/>
    <n v="1"/>
    <x v="0"/>
    <s v="J&amp;J"/>
    <d v="2021-06-13T00:00:00"/>
    <m/>
    <x v="3"/>
    <x v="0"/>
    <n v="5"/>
    <s v="1399894"/>
    <s v="ec Mjanyana Hospital"/>
    <n v="5"/>
    <n v="40"/>
    <n v="200"/>
  </r>
  <r>
    <x v="0"/>
    <x v="4"/>
    <s v="Ngqushwa LM"/>
    <n v="1760041"/>
    <x v="165"/>
    <n v="1"/>
    <x v="0"/>
    <s v="J&amp;J"/>
    <d v="2021-06-15T00:00:00"/>
    <m/>
    <x v="3"/>
    <x v="0"/>
    <n v="5"/>
    <e v="#N/A"/>
    <s v="ec Nompumelelo (Peddie) Hospital"/>
    <n v="5"/>
    <n v="40"/>
    <n v="200"/>
  </r>
  <r>
    <x v="0"/>
    <x v="4"/>
    <s v="Raymond Mhlaba LM"/>
    <n v="1760866"/>
    <x v="166"/>
    <n v="1"/>
    <x v="0"/>
    <s v="J&amp;J"/>
    <d v="2021-07-09T00:00:00"/>
    <m/>
    <x v="3"/>
    <x v="0"/>
    <n v="5"/>
    <e v="#N/A"/>
    <s v="ec SS Gida Hospital"/>
    <n v="8"/>
    <n v="40"/>
    <n v="200"/>
  </r>
  <r>
    <x v="0"/>
    <x v="4"/>
    <s v="Amahlathi LM"/>
    <n v="1679291"/>
    <x v="167"/>
    <n v="1"/>
    <x v="0"/>
    <s v="J&amp;J"/>
    <d v="2021-06-15T00:00:00"/>
    <m/>
    <x v="3"/>
    <x v="0"/>
    <n v="5"/>
    <e v="#N/A"/>
    <s v="ec Bhisho Hospital"/>
    <n v="5"/>
    <n v="40"/>
    <n v="200"/>
  </r>
  <r>
    <x v="0"/>
    <x v="4"/>
    <s v="Ngqushwa LM"/>
    <n v="1173651"/>
    <x v="168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4"/>
    <s v="Ngqushwa LM"/>
    <n v="1438200"/>
    <x v="169"/>
    <n v="1"/>
    <x v="0"/>
    <s v="J&amp;J"/>
    <d v="2021-07-26T00:00:00"/>
    <m/>
    <x v="0"/>
    <x v="0"/>
    <n v="5"/>
    <e v="#N/A"/>
    <s v="ec Grey Hospital"/>
    <n v="11"/>
    <n v="40"/>
    <n v="200"/>
  </r>
  <r>
    <x v="0"/>
    <x v="4"/>
    <s v="Ngqushwa LM"/>
    <n v="1662656"/>
    <x v="170"/>
    <n v="1"/>
    <x v="0"/>
    <s v="J&amp;J"/>
    <d v="2021-07-26T00:00:00"/>
    <m/>
    <x v="0"/>
    <x v="0"/>
    <n v="5"/>
    <e v="#N/A"/>
    <s v="ec Nompumelelo (Peddie) Hospital"/>
    <n v="11"/>
    <n v="40"/>
    <n v="200"/>
  </r>
  <r>
    <x v="0"/>
    <x v="6"/>
    <s v="Sundays River Valley LM"/>
    <n v="1692614"/>
    <x v="171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283126"/>
    <x v="172"/>
    <n v="2"/>
    <x v="0"/>
    <s v="Pfizer"/>
    <d v="2020-07-22T00:00:00"/>
    <m/>
    <x v="1"/>
    <x v="1"/>
    <n v="5"/>
    <e v="#N/A"/>
    <s v="ec Sundays Valley (Kirkwood) Hospital"/>
    <n v="10"/>
    <n v="80"/>
    <n v="400"/>
  </r>
  <r>
    <x v="0"/>
    <x v="6"/>
    <s v="Sundays River Valley LM"/>
    <n v="1426670"/>
    <x v="173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387415"/>
    <x v="174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735355"/>
    <x v="175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6"/>
    <s v="Sundays River Valley LM"/>
    <n v="1619789"/>
    <x v="176"/>
    <n v="2"/>
    <x v="0"/>
    <s v="Pfizer"/>
    <d v="2020-07-05T00:00:00"/>
    <m/>
    <x v="3"/>
    <x v="1"/>
    <n v="5"/>
    <e v="#N/A"/>
    <s v="ec Sundays Valley (Kirkwood) Hospital"/>
    <n v="8"/>
    <n v="80"/>
    <n v="400"/>
  </r>
  <r>
    <x v="0"/>
    <x v="4"/>
    <s v="Raymond Mhlaba LM"/>
    <n v="1694263"/>
    <x v="177"/>
    <n v="1"/>
    <x v="0"/>
    <s v="J&amp;J"/>
    <d v="2021-07-21T00:00:00"/>
    <m/>
    <x v="1"/>
    <x v="0"/>
    <n v="5"/>
    <e v="#N/A"/>
    <s v="ec Victoria Hospital"/>
    <n v="10"/>
    <n v="40"/>
    <n v="200"/>
  </r>
  <r>
    <x v="0"/>
    <x v="4"/>
    <s v="Mnquma LM"/>
    <n v="1692430"/>
    <x v="178"/>
    <n v="1"/>
    <x v="0"/>
    <s v="J&amp;J"/>
    <d v="2020-07-07T00:00:00"/>
    <m/>
    <x v="3"/>
    <x v="0"/>
    <n v="5"/>
    <e v="#N/A"/>
    <s v="ec Butterworth Hospital"/>
    <n v="8"/>
    <n v="40"/>
    <n v="200"/>
  </r>
  <r>
    <x v="0"/>
    <x v="4"/>
    <s v="Mnquma LM"/>
    <n v="1751409"/>
    <x v="179"/>
    <n v="1"/>
    <x v="0"/>
    <s v="J&amp;J"/>
    <d v="2020-07-19T00:00:00"/>
    <m/>
    <x v="0"/>
    <x v="0"/>
    <n v="5"/>
    <e v="#N/A"/>
    <s v="ec Tafalofefe Hospital"/>
    <n v="10"/>
    <n v="40"/>
    <n v="200"/>
  </r>
  <r>
    <x v="0"/>
    <x v="4"/>
    <s v="Mbhashe LM"/>
    <n v="1687060"/>
    <x v="180"/>
    <n v="1"/>
    <x v="0"/>
    <s v="J&amp;J"/>
    <d v="2021-07-25T00:00:00"/>
    <m/>
    <x v="1"/>
    <x v="0"/>
    <n v="5"/>
    <e v="#N/A"/>
    <s v="ec Tafalofefe Hospital"/>
    <n v="11"/>
    <n v="40"/>
    <n v="200"/>
  </r>
  <r>
    <x v="0"/>
    <x v="4"/>
    <s v="Amahlathi LM"/>
    <n v="1419434"/>
    <x v="181"/>
    <n v="1"/>
    <x v="0"/>
    <s v="J&amp;J"/>
    <d v="2021-06-22T00:00:00"/>
    <m/>
    <x v="3"/>
    <x v="0"/>
    <n v="5"/>
    <e v="#N/A"/>
    <s v="ec SS Gida Hospital"/>
    <n v="6"/>
    <n v="40"/>
    <n v="200"/>
  </r>
  <r>
    <x v="0"/>
    <x v="2"/>
    <s v="King Sabata Dalindyebo LM"/>
    <n v="1848078"/>
    <x v="182"/>
    <n v="1"/>
    <x v="0"/>
    <s v="J&amp;J"/>
    <d v="2021-06-16T00:00:00"/>
    <m/>
    <x v="2"/>
    <x v="0"/>
    <n v="5"/>
    <e v="#N/A"/>
    <s v="ec Tafalofefe Hospital"/>
    <n v="5"/>
    <n v="40"/>
    <n v="200"/>
  </r>
  <r>
    <x v="0"/>
    <x v="4"/>
    <s v="Ngqushwa LM"/>
    <n v="1647279"/>
    <x v="183"/>
    <n v="1"/>
    <x v="0"/>
    <s v="J&amp;J"/>
    <d v="2021-06-10T00:00:00"/>
    <m/>
    <x v="3"/>
    <x v="0"/>
    <n v="5"/>
    <e v="#N/A"/>
    <s v="ec Nompumelelo (Peddie) Hospital"/>
    <n v="4"/>
    <n v="40"/>
    <n v="200"/>
  </r>
  <r>
    <x v="0"/>
    <x v="4"/>
    <s v="Raymond Mhlaba LM"/>
    <n v="1541336"/>
    <x v="184"/>
    <n v="1"/>
    <x v="0"/>
    <s v="J&amp;J"/>
    <d v="2021-07-21T00:00:00"/>
    <m/>
    <x v="1"/>
    <x v="0"/>
    <n v="5"/>
    <e v="#N/A"/>
    <s v="ec Victoria Hospital"/>
    <n v="10"/>
    <n v="40"/>
    <n v="200"/>
  </r>
  <r>
    <x v="0"/>
    <x v="4"/>
    <s v="Raymond Mhlaba LM"/>
    <n v="1139444"/>
    <x v="185"/>
    <n v="1"/>
    <x v="0"/>
    <s v="J&amp;J"/>
    <d v="2021-07-26T00:00:00"/>
    <m/>
    <x v="0"/>
    <x v="0"/>
    <n v="5"/>
    <e v="#N/A"/>
    <s v="ec Victoria Hospital"/>
    <n v="11"/>
    <n v="40"/>
    <n v="200"/>
  </r>
  <r>
    <x v="0"/>
    <x v="4"/>
    <s v="Raymond Mhlaba LM"/>
    <n v="1461095"/>
    <x v="186"/>
    <n v="1"/>
    <x v="0"/>
    <s v="J&amp;J"/>
    <d v="2021-07-22T00:00:00"/>
    <m/>
    <x v="1"/>
    <x v="0"/>
    <n v="5"/>
    <e v="#N/A"/>
    <s v="ec Victoria Hospital"/>
    <n v="10"/>
    <n v="40"/>
    <n v="200"/>
  </r>
  <r>
    <x v="0"/>
    <x v="4"/>
    <s v="Mbhashe LM"/>
    <n v="1721851"/>
    <x v="187"/>
    <n v="1"/>
    <x v="0"/>
    <s v="J&amp;J"/>
    <d v="2021-07-01T00:00:00"/>
    <m/>
    <x v="3"/>
    <x v="0"/>
    <n v="5"/>
    <e v="#N/A"/>
    <s v="ec Madwaleni Hospital"/>
    <n v="7"/>
    <n v="40"/>
    <n v="200"/>
  </r>
  <r>
    <x v="0"/>
    <x v="4"/>
    <s v="Great Kei LM"/>
    <n v="1725408"/>
    <x v="188"/>
    <n v="1"/>
    <x v="0"/>
    <s v="J&amp;J"/>
    <d v="2021-06-07T00:00:00"/>
    <m/>
    <x v="3"/>
    <x v="0"/>
    <n v="5"/>
    <e v="#N/A"/>
    <s v="ec Komga Hospital"/>
    <n v="4"/>
    <n v="40"/>
    <n v="200"/>
  </r>
  <r>
    <x v="0"/>
    <x v="4"/>
    <s v="Mnquma LM"/>
    <n v="1161673"/>
    <x v="189"/>
    <n v="1"/>
    <x v="0"/>
    <s v="J&amp;J"/>
    <d v="2020-07-26T00:00:00"/>
    <m/>
    <x v="0"/>
    <x v="0"/>
    <n v="5"/>
    <e v="#N/A"/>
    <s v="ec Butterworth Hospital"/>
    <n v="11"/>
    <n v="40"/>
    <n v="200"/>
  </r>
  <r>
    <x v="0"/>
    <x v="4"/>
    <s v="Amahlathi LM"/>
    <n v="1240230"/>
    <x v="190"/>
    <n v="1"/>
    <x v="0"/>
    <s v="J&amp;J"/>
    <s v="To be determined "/>
    <m/>
    <x v="0"/>
    <x v="0"/>
    <n v="5"/>
    <e v="#N/A"/>
    <s v="ec SS Gida Hospital"/>
    <e v="#VALUE!"/>
    <n v="40"/>
    <n v="200"/>
  </r>
  <r>
    <x v="0"/>
    <x v="4"/>
    <s v="Amahlathi LM"/>
    <n v="1140778"/>
    <x v="191"/>
    <n v="1"/>
    <x v="0"/>
    <s v="J&amp;J"/>
    <d v="2020-07-02T00:00:00"/>
    <m/>
    <x v="3"/>
    <x v="0"/>
    <n v="5"/>
    <e v="#N/A"/>
    <s v="ec SS Gida Hospital"/>
    <n v="7"/>
    <n v="40"/>
    <n v="200"/>
  </r>
  <r>
    <x v="0"/>
    <x v="4"/>
    <s v="Amahlathi LM"/>
    <n v="1494557"/>
    <x v="192"/>
    <n v="1"/>
    <x v="0"/>
    <s v="J&amp;J"/>
    <d v="2020-07-26T00:00:00"/>
    <m/>
    <x v="1"/>
    <x v="0"/>
    <n v="5"/>
    <e v="#N/A"/>
    <s v="ec Stutterheim Hospital"/>
    <n v="11"/>
    <n v="40"/>
    <n v="200"/>
  </r>
  <r>
    <x v="0"/>
    <x v="4"/>
    <s v="Mbhashe LM"/>
    <n v="1292496"/>
    <x v="193"/>
    <n v="1"/>
    <x v="0"/>
    <s v="J&amp;J"/>
    <d v="2021-07-19T00:00:00"/>
    <m/>
    <x v="1"/>
    <x v="0"/>
    <n v="5"/>
    <e v="#N/A"/>
    <s v="ec Madwaleni Hospital"/>
    <n v="10"/>
    <n v="40"/>
    <n v="200"/>
  </r>
  <r>
    <x v="0"/>
    <x v="4"/>
    <s v="Mnquma LM"/>
    <n v="1383051"/>
    <x v="194"/>
    <n v="1"/>
    <x v="0"/>
    <s v="J&amp;J"/>
    <s v="To be determined "/>
    <m/>
    <x v="0"/>
    <x v="0"/>
    <n v="5"/>
    <e v="#N/A"/>
    <s v="ec Tafalofefe Hospital"/>
    <e v="#VALUE!"/>
    <n v="40"/>
    <n v="200"/>
  </r>
  <r>
    <x v="0"/>
    <x v="7"/>
    <s v="Elundini LM"/>
    <n v="1265200"/>
    <x v="195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796881"/>
    <x v="196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12823"/>
    <x v="197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98718"/>
    <x v="198"/>
    <n v="2"/>
    <x v="0"/>
    <s v="J&amp;J"/>
    <d v="2021-07-19T00:00:00"/>
    <m/>
    <x v="6"/>
    <x v="1"/>
    <n v="5"/>
    <e v="#N/A"/>
    <s v="ec Tayler Bequest Hospital (Elundini)"/>
    <n v="10"/>
    <n v="80"/>
    <n v="400"/>
  </r>
  <r>
    <x v="0"/>
    <x v="5"/>
    <s v="Matatiele LM"/>
    <n v="1754449"/>
    <x v="199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Matatiele LM"/>
    <n v="1418759"/>
    <x v="200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7"/>
    <s v="Elundini LM"/>
    <n v="1416254"/>
    <x v="201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7"/>
    <s v="Elundini LM"/>
    <n v="1469702"/>
    <x v="202"/>
    <n v="2"/>
    <x v="0"/>
    <s v="J&amp;J"/>
    <d v="2021-07-09T00:00:00"/>
    <m/>
    <x v="3"/>
    <x v="1"/>
    <n v="5"/>
    <e v="#N/A"/>
    <s v="ec Tayler Bequest Hospital (Elundini)"/>
    <n v="8"/>
    <n v="80"/>
    <n v="400"/>
  </r>
  <r>
    <x v="0"/>
    <x v="5"/>
    <s v="Umzimvubu LM"/>
    <n v="1326136"/>
    <x v="203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Umzimvubu LM"/>
    <n v="1480125"/>
    <x v="204"/>
    <n v="1"/>
    <x v="0"/>
    <s v="J&amp;J"/>
    <d v="2021-07-30T00:00:00"/>
    <m/>
    <x v="1"/>
    <x v="0"/>
    <n v="5"/>
    <e v="#N/A"/>
    <s v="ec Tayler Bequest Hospital (Elundini)"/>
    <n v="11"/>
    <n v="40"/>
    <n v="200"/>
  </r>
  <r>
    <x v="0"/>
    <x v="5"/>
    <s v="Matatiele LM"/>
    <n v="1628537"/>
    <x v="205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7"/>
    <s v="Elundini LM"/>
    <n v="1540099"/>
    <x v="206"/>
    <n v="2"/>
    <x v="0"/>
    <s v="J&amp;J"/>
    <d v="2021-07-19T00:00:00"/>
    <m/>
    <x v="5"/>
    <x v="1"/>
    <n v="5"/>
    <e v="#N/A"/>
    <s v="ec Tayler Bequest Hospital (Elundini)"/>
    <n v="10"/>
    <n v="80"/>
    <n v="400"/>
  </r>
  <r>
    <x v="0"/>
    <x v="5"/>
    <s v="Matatiele LM"/>
    <n v="1495036"/>
    <x v="207"/>
    <n v="1"/>
    <x v="0"/>
    <s v="J&amp;J"/>
    <d v="2021-07-26T00:00:00"/>
    <m/>
    <x v="1"/>
    <x v="0"/>
    <n v="5"/>
    <e v="#N/A"/>
    <s v="ec Tayler Bequest Hospital (Elundini)"/>
    <n v="11"/>
    <n v="40"/>
    <n v="200"/>
  </r>
  <r>
    <x v="0"/>
    <x v="5"/>
    <s v="Matatiele LM"/>
    <n v="1477005"/>
    <x v="208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428282"/>
    <x v="209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476843"/>
    <x v="210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649422"/>
    <x v="211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89795"/>
    <x v="212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227814"/>
    <x v="213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5"/>
    <s v="Matatiele LM"/>
    <n v="1597168"/>
    <x v="214"/>
    <n v="1"/>
    <x v="0"/>
    <s v="J&amp;J"/>
    <d v="2021-07-19T00:00:00"/>
    <m/>
    <x v="1"/>
    <x v="0"/>
    <n v="5"/>
    <e v="#N/A"/>
    <s v="ec Tayler Bequest Hospital (Matatiele)"/>
    <n v="10"/>
    <n v="40"/>
    <n v="200"/>
  </r>
  <r>
    <x v="0"/>
    <x v="5"/>
    <s v="Matatiele LM"/>
    <n v="1556313"/>
    <x v="215"/>
    <n v="1"/>
    <x v="0"/>
    <s v="J&amp;J"/>
    <d v="2021-07-26T00:00:00"/>
    <m/>
    <x v="1"/>
    <x v="0"/>
    <n v="5"/>
    <e v="#N/A"/>
    <s v="ec Tayler Bequest Hospital (Matatiele)"/>
    <n v="11"/>
    <n v="40"/>
    <n v="200"/>
  </r>
  <r>
    <x v="0"/>
    <x v="7"/>
    <s v="Senqu LM"/>
    <n v="1335417"/>
    <x v="216"/>
    <n v="2"/>
    <x v="0"/>
    <s v="J&amp;J"/>
    <d v="2021-07-19T00:00:00"/>
    <m/>
    <x v="1"/>
    <x v="1"/>
    <n v="5"/>
    <s v="1374578"/>
    <s v="ec Umlamli Hospital"/>
    <n v="10"/>
    <n v="80"/>
    <n v="400"/>
  </r>
  <r>
    <x v="0"/>
    <x v="7"/>
    <s v="Senqu LM"/>
    <n v="1733641"/>
    <x v="217"/>
    <n v="2"/>
    <x v="0"/>
    <s v="J&amp;J"/>
    <d v="2021-07-05T00:00:00"/>
    <m/>
    <x v="3"/>
    <x v="1"/>
    <n v="5"/>
    <s v="1374578"/>
    <s v="ec Umlamli Hospital"/>
    <n v="8"/>
    <n v="80"/>
    <n v="400"/>
  </r>
  <r>
    <x v="0"/>
    <x v="7"/>
    <s v="Senqu LM"/>
    <n v="1710807"/>
    <x v="218"/>
    <n v="2"/>
    <x v="0"/>
    <s v="J&amp;J"/>
    <d v="2021-07-29T00:00:00"/>
    <m/>
    <x v="1"/>
    <x v="1"/>
    <n v="5"/>
    <s v="1374578"/>
    <s v="ec Umlamli Hospital"/>
    <n v="11"/>
    <n v="80"/>
    <n v="400"/>
  </r>
  <r>
    <x v="0"/>
    <x v="7"/>
    <s v="Senqu LM"/>
    <n v="1492494"/>
    <x v="219"/>
    <n v="2"/>
    <x v="0"/>
    <s v="J&amp;J"/>
    <d v="2021-07-12T00:00:00"/>
    <m/>
    <x v="3"/>
    <x v="1"/>
    <n v="5"/>
    <s v="1374578"/>
    <s v="ec Umlamli Hospital"/>
    <n v="9"/>
    <n v="80"/>
    <n v="400"/>
  </r>
  <r>
    <x v="0"/>
    <x v="7"/>
    <s v="Senqu LM"/>
    <n v="1288455"/>
    <x v="220"/>
    <n v="2"/>
    <x v="0"/>
    <s v="J&amp;J"/>
    <d v="2021-06-28T00:00:00"/>
    <m/>
    <x v="3"/>
    <x v="1"/>
    <n v="5"/>
    <s v="1374578"/>
    <s v="ec Umlamli Hospital"/>
    <n v="7"/>
    <n v="80"/>
    <n v="400"/>
  </r>
  <r>
    <x v="0"/>
    <x v="4"/>
    <s v="Mbhashe LM"/>
    <n v="1427293"/>
    <x v="221"/>
    <n v="1"/>
    <x v="0"/>
    <s v="J&amp;J"/>
    <d v="2021-07-13T00:00:00"/>
    <m/>
    <x v="3"/>
    <x v="0"/>
    <n v="5"/>
    <e v="#N/A"/>
    <s v="ec Tafalofefe Hospital"/>
    <n v="9"/>
    <n v="40"/>
    <n v="200"/>
  </r>
  <r>
    <x v="0"/>
    <x v="4"/>
    <s v="Mnquma LM"/>
    <n v="1560701"/>
    <x v="222"/>
    <n v="1"/>
    <x v="0"/>
    <s v="J&amp;J"/>
    <d v="2020-08-02T00:00:00"/>
    <m/>
    <x v="0"/>
    <x v="0"/>
    <n v="5"/>
    <e v="#N/A"/>
    <s v="ec Butterworth Hospital"/>
    <n v="12"/>
    <n v="40"/>
    <n v="200"/>
  </r>
  <r>
    <x v="0"/>
    <x v="4"/>
    <s v="Raymond Mhlaba LM"/>
    <n v="1485079"/>
    <x v="223"/>
    <n v="1"/>
    <x v="0"/>
    <s v="J&amp;J"/>
    <d v="2021-07-27T00:00:00"/>
    <m/>
    <x v="1"/>
    <x v="0"/>
    <n v="5"/>
    <e v="#N/A"/>
    <s v="ec Fort Beaufort Hospital"/>
    <n v="11"/>
    <n v="40"/>
    <n v="200"/>
  </r>
  <r>
    <x v="0"/>
    <x v="4"/>
    <s v="Mnquma LM"/>
    <n v="1896473"/>
    <x v="224"/>
    <n v="1"/>
    <x v="0"/>
    <s v="J&amp;J"/>
    <d v="2020-07-29T00:00:00"/>
    <m/>
    <x v="0"/>
    <x v="0"/>
    <n v="5"/>
    <e v="#N/A"/>
    <s v="ec Butterworth Hospital"/>
    <n v="11"/>
    <n v="40"/>
    <n v="200"/>
  </r>
  <r>
    <x v="0"/>
    <x v="4"/>
    <s v="Mnquma LM"/>
    <n v="1711123"/>
    <x v="225"/>
    <n v="1"/>
    <x v="0"/>
    <s v="J&amp;J"/>
    <d v="2021-07-26T00:00:00"/>
    <m/>
    <x v="0"/>
    <x v="0"/>
    <n v="5"/>
    <e v="#N/A"/>
    <s v="ec Tafalofefe Hospital"/>
    <n v="11"/>
    <n v="40"/>
    <n v="200"/>
  </r>
  <r>
    <x v="0"/>
    <x v="4"/>
    <s v="Ngqushwa LM"/>
    <n v="1366076"/>
    <x v="226"/>
    <n v="1"/>
    <x v="0"/>
    <s v="J&amp;J"/>
    <d v="2021-06-17T00:00:00"/>
    <m/>
    <x v="3"/>
    <x v="0"/>
    <n v="5"/>
    <e v="#N/A"/>
    <s v="ec Grey Hospital"/>
    <n v="5"/>
    <n v="40"/>
    <n v="200"/>
  </r>
  <r>
    <x v="0"/>
    <x v="4"/>
    <s v="Raymond Mhlaba LM"/>
    <n v="1277930"/>
    <x v="227"/>
    <n v="1"/>
    <x v="0"/>
    <s v="J&amp;J"/>
    <d v="2021-07-20T00:00:00"/>
    <m/>
    <x v="1"/>
    <x v="0"/>
    <n v="5"/>
    <e v="#N/A"/>
    <s v="ec Victoria Hospital"/>
    <n v="10"/>
    <n v="40"/>
    <n v="200"/>
  </r>
  <r>
    <x v="0"/>
    <x v="4"/>
    <s v="Raymond Mhlaba LM"/>
    <n v="1319973"/>
    <x v="228"/>
    <n v="1"/>
    <x v="0"/>
    <s v="J&amp;J"/>
    <d v="2021-07-26T00:00:00"/>
    <m/>
    <x v="0"/>
    <x v="0"/>
    <n v="5"/>
    <e v="#N/A"/>
    <s v="ec Victoria Hospital"/>
    <n v="11"/>
    <n v="40"/>
    <n v="200"/>
  </r>
  <r>
    <x v="0"/>
    <x v="4"/>
    <s v="Mbhashe LM"/>
    <n v="1114290"/>
    <x v="229"/>
    <n v="1"/>
    <x v="0"/>
    <s v="J&amp;J"/>
    <d v="2021-06-21T00:00:00"/>
    <m/>
    <x v="3"/>
    <x v="0"/>
    <n v="5"/>
    <e v="#N/A"/>
    <s v="ec Madwaleni Hospital"/>
    <n v="6"/>
    <n v="40"/>
    <n v="200"/>
  </r>
  <r>
    <x v="0"/>
    <x v="4"/>
    <s v="Raymond Mhlaba LM"/>
    <n v="1472124"/>
    <x v="230"/>
    <n v="1"/>
    <x v="0"/>
    <s v="J&amp;J"/>
    <d v="2021-07-26T00:00:00"/>
    <m/>
    <x v="1"/>
    <x v="0"/>
    <n v="5"/>
    <e v="#N/A"/>
    <s v="ec Victoria Hospital"/>
    <n v="11"/>
    <n v="40"/>
    <n v="200"/>
  </r>
  <r>
    <x v="0"/>
    <x v="4"/>
    <s v="Amahlathi LM"/>
    <n v="1810600"/>
    <x v="231"/>
    <n v="1"/>
    <x v="0"/>
    <s v="J&amp;J"/>
    <d v="2020-07-26T00:00:00"/>
    <m/>
    <x v="1"/>
    <x v="0"/>
    <n v="5"/>
    <e v="#N/A"/>
    <s v="ec Stutterheim Hospital"/>
    <n v="11"/>
    <n v="40"/>
    <n v="200"/>
  </r>
  <r>
    <x v="0"/>
    <x v="4"/>
    <s v="Raymond Mhlaba LM"/>
    <n v="1145267"/>
    <x v="232"/>
    <n v="1"/>
    <x v="0"/>
    <s v="J&amp;J"/>
    <d v="2021-06-07T00:00:00"/>
    <m/>
    <x v="3"/>
    <x v="0"/>
    <n v="5"/>
    <e v="#N/A"/>
    <s v="ec Nompumelelo (Peddie) Hospital"/>
    <n v="4"/>
    <n v="40"/>
    <n v="200"/>
  </r>
  <r>
    <x v="0"/>
    <x v="4"/>
    <s v="Ngqushwa LM"/>
    <n v="1877316"/>
    <x v="233"/>
    <n v="1"/>
    <x v="0"/>
    <s v="J&amp;J"/>
    <d v="2021-06-09T00:00:00"/>
    <m/>
    <x v="3"/>
    <x v="0"/>
    <n v="5"/>
    <e v="#N/A"/>
    <s v="ec Nompumelelo (Peddie) Hospital"/>
    <n v="4"/>
    <n v="40"/>
    <n v="200"/>
  </r>
  <r>
    <x v="0"/>
    <x v="4"/>
    <s v="Amahlathi LM"/>
    <n v="1589037"/>
    <x v="234"/>
    <n v="1"/>
    <x v="0"/>
    <s v="J&amp;J"/>
    <d v="2020-07-09T00:00:00"/>
    <m/>
    <x v="3"/>
    <x v="0"/>
    <n v="5"/>
    <e v="#N/A"/>
    <s v="ec Stutterheim Hospital"/>
    <n v="8"/>
    <n v="40"/>
    <n v="200"/>
  </r>
  <r>
    <x v="0"/>
    <x v="4"/>
    <s v="Mnquma LM"/>
    <n v="1250631"/>
    <x v="235"/>
    <n v="1"/>
    <x v="0"/>
    <s v="J&amp;J"/>
    <d v="2020-07-15T00:00:00"/>
    <m/>
    <x v="3"/>
    <x v="0"/>
    <n v="5"/>
    <e v="#N/A"/>
    <s v="ec Butterworth Hospital"/>
    <n v="9"/>
    <n v="40"/>
    <n v="200"/>
  </r>
  <r>
    <x v="0"/>
    <x v="0"/>
    <s v="N Mandela C SD"/>
    <n v="1833597"/>
    <x v="236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C SD"/>
    <n v="1445405"/>
    <x v="237"/>
    <n v="2"/>
    <x v="0"/>
    <s v="Pfizer"/>
    <d v="2021-07-26T00:00:00"/>
    <m/>
    <x v="0"/>
    <x v="0"/>
    <n v="5"/>
    <e v="#N/A"/>
    <s v="ec Port Elizabeth Provincial Hospital"/>
    <n v="11"/>
    <n v="80"/>
    <n v="400"/>
  </r>
  <r>
    <x v="0"/>
    <x v="0"/>
    <s v="N Mandela B SD"/>
    <n v="1116660"/>
    <x v="238"/>
    <n v="2"/>
    <x v="0"/>
    <s v="Pfizer"/>
    <d v="2021-06-22T00:00:00"/>
    <m/>
    <x v="2"/>
    <x v="0"/>
    <n v="5"/>
    <e v="#N/A"/>
    <s v="ec Port Elizabeth Provincial Hospital"/>
    <n v="6"/>
    <n v="80"/>
    <n v="400"/>
  </r>
  <r>
    <x v="0"/>
    <x v="1"/>
    <s v="Inxuba Yethemba LM"/>
    <n v="1767476"/>
    <x v="239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198686"/>
    <x v="240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229887"/>
    <x v="241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1"/>
    <s v="Inxuba Yethemba LM"/>
    <n v="1385445"/>
    <x v="242"/>
    <n v="2"/>
    <x v="0"/>
    <s v="Pfizer"/>
    <d v="2021-07-26T00:00:00"/>
    <m/>
    <x v="1"/>
    <x v="0"/>
    <n v="5"/>
    <s v="1162625"/>
    <s v="ec Wilhelm Stahl (Middelburg) Hospital"/>
    <n v="11"/>
    <n v="80"/>
    <n v="400"/>
  </r>
  <r>
    <x v="0"/>
    <x v="6"/>
    <s v="Dr B NaudÂ‚ LM"/>
    <n v="1656221"/>
    <x v="243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Dr B NaudÂ‚ LM"/>
    <n v="1878688"/>
    <x v="244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Kou-Kamma LM"/>
    <n v="1545765"/>
    <x v="245"/>
    <n v="2"/>
    <x v="0"/>
    <s v="Pfizer"/>
    <d v="2020-07-22T00:00:00"/>
    <m/>
    <x v="1"/>
    <x v="1"/>
    <n v="5"/>
    <s v="1485122"/>
    <s v="ec Willowmore Hospital"/>
    <n v="10"/>
    <n v="80"/>
    <n v="400"/>
  </r>
  <r>
    <x v="0"/>
    <x v="6"/>
    <s v="Kou-Kamma LM"/>
    <n v="1144936"/>
    <x v="246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6"/>
    <s v="Kou-Kamma LM"/>
    <n v="1158828"/>
    <x v="247"/>
    <n v="2"/>
    <x v="0"/>
    <s v="J&amp;J"/>
    <d v="2020-07-22T00:00:00"/>
    <m/>
    <x v="1"/>
    <x v="1"/>
    <n v="5"/>
    <s v="1485122"/>
    <s v="ec Willowmore Hospital"/>
    <n v="10"/>
    <n v="80"/>
    <n v="400"/>
  </r>
  <r>
    <x v="0"/>
    <x v="2"/>
    <s v="King Sabata Dalindyebo LM"/>
    <n v="1747911"/>
    <x v="248"/>
    <n v="1"/>
    <x v="0"/>
    <s v="J&amp;J"/>
    <d v="2021-06-16T00:00:00"/>
    <m/>
    <x v="2"/>
    <x v="0"/>
    <n v="5"/>
    <s v="1756669"/>
    <s v="ec Zithulele Hospital"/>
    <n v="5"/>
    <n v="40"/>
    <n v="200"/>
  </r>
  <r>
    <x v="0"/>
    <x v="2"/>
    <s v="King Sabata Dalindyebo LM"/>
    <n v="1149224"/>
    <x v="249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4"/>
    <s v="Raymond Mhlaba LM"/>
    <n v="1215814"/>
    <x v="250"/>
    <n v="1"/>
    <x v="0"/>
    <s v="J&amp;J"/>
    <d v="2021-07-26T00:00:00"/>
    <m/>
    <x v="1"/>
    <x v="0"/>
    <n v="5"/>
    <e v="#N/A"/>
    <s v="ec Nompumelelo (Peddie) Hospital"/>
    <n v="11"/>
    <n v="40"/>
    <n v="200"/>
  </r>
  <r>
    <x v="0"/>
    <x v="4"/>
    <s v="Raymond Mhlaba LM"/>
    <n v="1884406"/>
    <x v="251"/>
    <n v="1"/>
    <x v="0"/>
    <s v="J&amp;J"/>
    <d v="2021-07-08T00:00:00"/>
    <m/>
    <x v="3"/>
    <x v="0"/>
    <n v="5"/>
    <e v="#N/A"/>
    <s v="ec Grey Hospital"/>
    <n v="8"/>
    <n v="40"/>
    <n v="200"/>
  </r>
  <r>
    <x v="0"/>
    <x v="2"/>
    <s v="King Sabata Dalindyebo LM"/>
    <n v="1832489"/>
    <x v="252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2"/>
    <s v="King Sabata Dalindyebo LM"/>
    <n v="1491472"/>
    <x v="253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2"/>
    <s v="King Sabata Dalindyebo LM"/>
    <n v="1382902"/>
    <x v="254"/>
    <n v="1"/>
    <x v="0"/>
    <s v="J&amp;J"/>
    <d v="2021-07-19T00:00:00"/>
    <m/>
    <x v="1"/>
    <x v="0"/>
    <n v="5"/>
    <s v="1756669"/>
    <s v="ec Zithulele Hospital"/>
    <n v="10"/>
    <n v="40"/>
    <n v="200"/>
  </r>
  <r>
    <x v="0"/>
    <x v="6"/>
    <s v="Kouga LM"/>
    <m/>
    <x v="255"/>
    <n v="2"/>
    <x v="1"/>
    <s v="J&amp;J"/>
    <d v="2021-07-09T00:00:00"/>
    <m/>
    <x v="2"/>
    <x v="0"/>
    <n v="5"/>
    <m/>
    <s v="ec Settlers Hospital"/>
    <n v="8"/>
    <m/>
    <m/>
  </r>
  <r>
    <x v="1"/>
    <x v="8"/>
    <s v="Moqhaka"/>
    <n v="2111212"/>
    <x v="256"/>
    <n v="10"/>
    <x v="2"/>
    <s v="Pfizer"/>
    <d v="2021-07-01T00:00:00"/>
    <s v="30/07/2021"/>
    <x v="3"/>
    <x v="0"/>
    <n v="5"/>
    <n v="2111212"/>
    <s v="Boitumelo Regional Hospital"/>
    <n v="5"/>
    <n v="500"/>
    <n v="2500"/>
  </r>
  <r>
    <x v="1"/>
    <x v="8"/>
    <s v="Metsimaholo"/>
    <m/>
    <x v="257"/>
    <m/>
    <x v="3"/>
    <s v="Pfizer"/>
    <m/>
    <m/>
    <x v="0"/>
    <x v="1"/>
    <m/>
    <m/>
    <m/>
    <m/>
    <m/>
    <m/>
  </r>
  <r>
    <x v="1"/>
    <x v="8"/>
    <s v="Ngwathe "/>
    <m/>
    <x v="258"/>
    <m/>
    <x v="2"/>
    <s v="Pfizer"/>
    <m/>
    <m/>
    <x v="0"/>
    <x v="1"/>
    <m/>
    <m/>
    <m/>
    <m/>
    <m/>
    <m/>
  </r>
  <r>
    <x v="1"/>
    <x v="8"/>
    <s v="Mafube"/>
    <m/>
    <x v="259"/>
    <m/>
    <x v="4"/>
    <s v="J&amp;J"/>
    <m/>
    <m/>
    <x v="0"/>
    <x v="1"/>
    <m/>
    <m/>
    <m/>
    <m/>
    <m/>
    <m/>
  </r>
  <r>
    <x v="1"/>
    <x v="9"/>
    <s v="Moqhaka LA"/>
    <m/>
    <x v="260"/>
    <m/>
    <x v="5"/>
    <s v="J&amp;J"/>
    <m/>
    <m/>
    <x v="0"/>
    <x v="1"/>
    <m/>
    <m/>
    <m/>
    <m/>
    <m/>
    <m/>
  </r>
  <r>
    <x v="1"/>
    <x v="8"/>
    <s v="Ngwathe"/>
    <n v="2574383"/>
    <x v="261"/>
    <n v="3"/>
    <x v="2"/>
    <s v="Pfizer"/>
    <d v="2021-07-01T00:00:00"/>
    <s v="30/07/2021"/>
    <x v="3"/>
    <x v="2"/>
    <n v="5"/>
    <n v="2111212"/>
    <s v="Boitumelo Regional Hospital"/>
    <n v="5"/>
    <n v="150"/>
    <n v="750"/>
  </r>
  <r>
    <x v="1"/>
    <x v="10"/>
    <s v="Mohokare"/>
    <n v="2452784"/>
    <x v="262"/>
    <n v="2"/>
    <x v="2"/>
    <s v="Pfizer"/>
    <d v="2021-07-01T00:00:00"/>
    <s v="30/07/2021"/>
    <x v="0"/>
    <x v="2"/>
    <n v="3"/>
    <n v="2684975"/>
    <s v="Albert Nzula Hospital"/>
    <n v="5"/>
    <n v="200"/>
    <n v="600"/>
  </r>
  <r>
    <x v="1"/>
    <x v="10"/>
    <s v="Mohokare"/>
    <n v="2313583"/>
    <x v="263"/>
    <n v="2"/>
    <x v="2"/>
    <s v="Pfizer"/>
    <d v="2021-07-01T00:00:00"/>
    <s v="30/07/2021"/>
    <x v="0"/>
    <x v="1"/>
    <n v="1"/>
    <n v="2684975"/>
    <s v="Albert Nzula Hospital"/>
    <n v="5"/>
    <n v="200"/>
    <n v="200"/>
  </r>
  <r>
    <x v="1"/>
    <x v="10"/>
    <s v="Mohokare"/>
    <n v="2417206"/>
    <x v="264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533619"/>
    <x v="265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462940"/>
    <x v="266"/>
    <n v="2"/>
    <x v="2"/>
    <s v="Pfizer"/>
    <d v="2021-07-01T00:00:00"/>
    <s v="30/07/2021"/>
    <x v="0"/>
    <x v="1"/>
    <n v="1"/>
    <n v="2684975"/>
    <s v="Albert Nzula Hospital"/>
    <n v="5"/>
    <n v="200"/>
    <n v="200"/>
  </r>
  <r>
    <x v="1"/>
    <x v="10"/>
    <s v="Letsemeng"/>
    <n v="2168259"/>
    <x v="267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438726"/>
    <x v="268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Letsemeng"/>
    <n v="2736853"/>
    <x v="269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829679"/>
    <x v="270"/>
    <n v="2"/>
    <x v="2"/>
    <s v="Pfizer"/>
    <d v="2021-07-01T00:00:00"/>
    <s v="30/07/2021"/>
    <x v="0"/>
    <x v="2"/>
    <n v="2"/>
    <n v="2684975"/>
    <s v="Albert Nzula Hospital"/>
    <n v="5"/>
    <n v="200"/>
    <n v="400"/>
  </r>
  <r>
    <x v="1"/>
    <x v="10"/>
    <s v="Kopanong"/>
    <n v="2569569"/>
    <x v="271"/>
    <n v="2"/>
    <x v="2"/>
    <s v="Pfizer"/>
    <d v="2021-07-01T00:00:00"/>
    <s v="30/07/2021"/>
    <x v="0"/>
    <x v="1"/>
    <n v="2"/>
    <n v="2684975"/>
    <s v="Albert Nzula Hospital"/>
    <n v="5"/>
    <n v="200"/>
    <n v="400"/>
  </r>
  <r>
    <x v="1"/>
    <x v="10"/>
    <s v="Kopanong"/>
    <n v="2494730"/>
    <x v="272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413955"/>
    <x v="273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55513"/>
    <x v="274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462301"/>
    <x v="275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33118"/>
    <x v="276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560542"/>
    <x v="277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726444"/>
    <x v="278"/>
    <n v="2"/>
    <x v="2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380032"/>
    <x v="279"/>
    <n v="2"/>
    <x v="6"/>
    <s v="Pfizer"/>
    <d v="2021-07-01T00:00:00"/>
    <s v="30/07/2021"/>
    <x v="0"/>
    <x v="2"/>
    <n v="1"/>
    <n v="2684975"/>
    <s v="Albert Nzula Hospital"/>
    <n v="5"/>
    <n v="200"/>
    <n v="200"/>
  </r>
  <r>
    <x v="1"/>
    <x v="10"/>
    <s v="Kopanong"/>
    <n v="2684975"/>
    <x v="280"/>
    <n v="2"/>
    <x v="6"/>
    <s v="Pfizer"/>
    <d v="2021-07-01T00:00:00"/>
    <s v="30/07/2021"/>
    <x v="0"/>
    <x v="2"/>
    <n v="1"/>
    <n v="2684975"/>
    <s v="Albert Nzula Hospital"/>
    <n v="5"/>
    <n v="200"/>
    <n v="200"/>
  </r>
  <r>
    <x v="1"/>
    <x v="11"/>
    <s v="Matjhabeng"/>
    <n v="2835737"/>
    <x v="281"/>
    <n v="6"/>
    <x v="7"/>
    <s v="Pfizer"/>
    <d v="2021-07-01T00:00:00"/>
    <s v="30/07/2021"/>
    <x v="3"/>
    <x v="2"/>
    <n v="5"/>
    <n v="2835737"/>
    <s v="Bongani Regional Hospital"/>
    <n v="5"/>
    <n v="500"/>
    <n v="2500"/>
  </r>
  <r>
    <x v="1"/>
    <x v="11"/>
    <s v="Matjhabeng"/>
    <m/>
    <x v="282"/>
    <m/>
    <x v="4"/>
    <s v="J&amp;J"/>
    <m/>
    <m/>
    <x v="0"/>
    <x v="1"/>
    <m/>
    <m/>
    <m/>
    <m/>
    <m/>
    <m/>
  </r>
  <r>
    <x v="1"/>
    <x v="11"/>
    <s v="Matjhabeng"/>
    <m/>
    <x v="283"/>
    <m/>
    <x v="4"/>
    <s v="J&amp;J"/>
    <m/>
    <m/>
    <x v="0"/>
    <x v="1"/>
    <m/>
    <m/>
    <m/>
    <m/>
    <m/>
    <m/>
  </r>
  <r>
    <x v="1"/>
    <x v="11"/>
    <s v="Matjhabeng"/>
    <n v="2328184"/>
    <x v="284"/>
    <n v="4"/>
    <x v="7"/>
    <s v="Pfizer"/>
    <d v="2021-07-01T00:00:00"/>
    <s v="30/07/2021"/>
    <x v="3"/>
    <x v="2"/>
    <n v="5"/>
    <n v="2835737"/>
    <s v="Bongani Regional Hospital"/>
    <n v="5"/>
    <n v="200"/>
    <n v="1000"/>
  </r>
  <r>
    <x v="1"/>
    <x v="11"/>
    <s v="Matjhabeng"/>
    <n v="2618933"/>
    <x v="285"/>
    <n v="4"/>
    <x v="7"/>
    <s v="Pfizer"/>
    <d v="2021-07-01T00:00:00"/>
    <s v="30/07/2021"/>
    <x v="3"/>
    <x v="2"/>
    <n v="5"/>
    <n v="2835737"/>
    <s v="Bongani Regional Hospital"/>
    <n v="5"/>
    <n v="240"/>
    <n v="1200"/>
  </r>
  <r>
    <x v="1"/>
    <x v="11"/>
    <s v="Nala"/>
    <n v="2393019"/>
    <x v="286"/>
    <n v="3"/>
    <x v="7"/>
    <s v="Pfizer"/>
    <d v="2021-07-01T00:00:00"/>
    <s v="30/07/2021"/>
    <x v="3"/>
    <x v="1"/>
    <n v="5"/>
    <n v="2835737"/>
    <s v="Bongani Regional Hospital"/>
    <n v="5"/>
    <n v="180"/>
    <n v="900"/>
  </r>
  <r>
    <x v="1"/>
    <x v="11"/>
    <s v="Tswelopele"/>
    <n v="2334620"/>
    <x v="287"/>
    <n v="2"/>
    <x v="7"/>
    <s v="Pfizer"/>
    <d v="2021-07-01T00:00:00"/>
    <s v="30/07/2021"/>
    <x v="3"/>
    <x v="1"/>
    <n v="5"/>
    <n v="2835737"/>
    <s v="Bongani Regional Hospital"/>
    <n v="5"/>
    <n v="90"/>
    <n v="450"/>
  </r>
  <r>
    <x v="1"/>
    <x v="11"/>
    <s v="Masilonyana"/>
    <n v="2489741"/>
    <x v="288"/>
    <n v="2"/>
    <x v="7"/>
    <s v="Pfizer"/>
    <d v="2021-07-01T00:00:00"/>
    <s v="30/07/2021"/>
    <x v="3"/>
    <x v="1"/>
    <n v="5"/>
    <n v="2835737"/>
    <s v="Bongani Regional Hospital"/>
    <n v="5"/>
    <n v="100"/>
    <n v="500"/>
  </r>
  <r>
    <x v="1"/>
    <x v="11"/>
    <s v="Tokologo"/>
    <m/>
    <x v="289"/>
    <m/>
    <x v="7"/>
    <s v="J&amp;J"/>
    <m/>
    <m/>
    <x v="0"/>
    <x v="1"/>
    <m/>
    <m/>
    <m/>
    <m/>
    <m/>
    <m/>
  </r>
  <r>
    <x v="1"/>
    <x v="11"/>
    <s v="Tokologo"/>
    <n v="2133041"/>
    <x v="290"/>
    <n v="5"/>
    <x v="7"/>
    <s v="Pfizer"/>
    <d v="2021-07-01T00:00:00"/>
    <s v="30/07/2021"/>
    <x v="3"/>
    <x v="2"/>
    <n v="1"/>
    <n v="2835737"/>
    <s v="Bongani Regional Hospital"/>
    <n v="5"/>
    <n v="204"/>
    <n v="204"/>
  </r>
  <r>
    <x v="1"/>
    <x v="12"/>
    <s v="Malurti-A-Phofung"/>
    <m/>
    <x v="291"/>
    <m/>
    <x v="4"/>
    <s v="J&amp;J"/>
    <m/>
    <m/>
    <x v="0"/>
    <x v="1"/>
    <m/>
    <m/>
    <m/>
    <m/>
    <m/>
    <m/>
  </r>
  <r>
    <x v="1"/>
    <x v="12"/>
    <s v="Dihlabeng"/>
    <m/>
    <x v="292"/>
    <m/>
    <x v="4"/>
    <s v="J&amp;J"/>
    <m/>
    <m/>
    <x v="0"/>
    <x v="1"/>
    <m/>
    <m/>
    <m/>
    <m/>
    <m/>
    <m/>
  </r>
  <r>
    <x v="1"/>
    <x v="12"/>
    <s v="Dihlabeng"/>
    <n v="2152554"/>
    <x v="293"/>
    <n v="4"/>
    <x v="2"/>
    <s v="Pfizer"/>
    <d v="2021-07-01T00:00:00"/>
    <s v="31/07/2021"/>
    <x v="3"/>
    <x v="2"/>
    <n v="5"/>
    <n v="2152554"/>
    <s v="Dhilabeng Regional hospital"/>
    <n v="5"/>
    <n v="84"/>
    <n v="420"/>
  </r>
  <r>
    <x v="1"/>
    <x v="12"/>
    <s v="Mantsopa"/>
    <n v="2167883"/>
    <x v="294"/>
    <n v="4"/>
    <x v="2"/>
    <s v="Pfizer"/>
    <d v="2021-07-01T00:00:00"/>
    <s v="31/07/2021"/>
    <x v="3"/>
    <x v="1"/>
    <n v="5"/>
    <n v="2152554"/>
    <s v="Dhilabeng Regional hospital"/>
    <n v="5"/>
    <n v="60"/>
    <n v="300"/>
  </r>
  <r>
    <x v="1"/>
    <x v="12"/>
    <s v="Nketoana"/>
    <n v="2370822"/>
    <x v="295"/>
    <n v="2"/>
    <x v="2"/>
    <s v="Pfizer"/>
    <d v="2021-07-01T00:00:00"/>
    <s v="31/07/2021"/>
    <x v="3"/>
    <x v="2"/>
    <n v="2"/>
    <n v="2152554"/>
    <s v="Dhilabeng Regional hospital"/>
    <n v="5"/>
    <n v="60"/>
    <n v="120"/>
  </r>
  <r>
    <x v="1"/>
    <x v="12"/>
    <s v="Phumelela "/>
    <n v="2611313"/>
    <x v="296"/>
    <n v="8"/>
    <x v="2"/>
    <s v="Pfizer"/>
    <d v="2021-07-01T00:00:00"/>
    <s v="31/07/2021"/>
    <x v="3"/>
    <x v="1"/>
    <n v="1"/>
    <n v="2152554"/>
    <s v="Dhilabeng Regional hospital"/>
    <n v="5"/>
    <n v="60"/>
    <n v="60"/>
  </r>
  <r>
    <x v="1"/>
    <x v="12"/>
    <s v="Setsoto "/>
    <m/>
    <x v="297"/>
    <m/>
    <x v="4"/>
    <s v="J&amp;J"/>
    <m/>
    <m/>
    <x v="3"/>
    <x v="1"/>
    <m/>
    <m/>
    <m/>
    <m/>
    <m/>
    <m/>
  </r>
  <r>
    <x v="1"/>
    <x v="12"/>
    <s v="Setsoto"/>
    <m/>
    <x v="298"/>
    <m/>
    <x v="4"/>
    <s v="J&amp;J"/>
    <m/>
    <m/>
    <x v="0"/>
    <x v="1"/>
    <m/>
    <m/>
    <m/>
    <m/>
    <m/>
    <m/>
  </r>
  <r>
    <x v="1"/>
    <x v="12"/>
    <s v="Setsoto"/>
    <n v="2611313"/>
    <x v="299"/>
    <n v="4"/>
    <x v="2"/>
    <s v="Pfizer"/>
    <d v="2021-07-01T00:00:00"/>
    <s v="31/07/2021"/>
    <x v="3"/>
    <x v="2"/>
    <n v="1"/>
    <n v="2152554"/>
    <s v="Dhilabeng Regional hospital"/>
    <n v="5"/>
    <n v="72"/>
    <n v="72"/>
  </r>
  <r>
    <x v="1"/>
    <x v="13"/>
    <s v="Bloemfontein"/>
    <n v="2247345"/>
    <x v="300"/>
    <n v="4"/>
    <x v="2"/>
    <s v="Pfizer"/>
    <d v="2021-07-01T00:00:00"/>
    <s v="30/07/2021"/>
    <x v="3"/>
    <x v="2"/>
    <n v="5"/>
    <n v="2710010"/>
    <s v="Universitas Academic Hospital"/>
    <n v="5"/>
    <n v="250"/>
    <n v="1250"/>
  </r>
  <r>
    <x v="1"/>
    <x v="13"/>
    <s v="Bloemfontein"/>
    <n v="2812913"/>
    <x v="301"/>
    <n v="3"/>
    <x v="2"/>
    <s v="Pfizer"/>
    <d v="2021-07-01T00:00:00"/>
    <s v="30/07/2021"/>
    <x v="3"/>
    <x v="2"/>
    <n v="5"/>
    <n v="2710010"/>
    <s v="Universitas Academic Hospital"/>
    <n v="5"/>
    <n v="100"/>
    <n v="500"/>
  </r>
  <r>
    <x v="1"/>
    <x v="13"/>
    <s v="Bloemfontein"/>
    <n v="2710010"/>
    <x v="302"/>
    <n v="20"/>
    <x v="2"/>
    <s v="Pfizer"/>
    <d v="2021-07-01T00:00:00"/>
    <s v="30/07/2021"/>
    <x v="3"/>
    <x v="1"/>
    <n v="5"/>
    <n v="2710010"/>
    <s v="Universitas Academic Hospital"/>
    <n v="5"/>
    <n v="1000"/>
    <n v="5000"/>
  </r>
  <r>
    <x v="1"/>
    <x v="13"/>
    <s v="Bloemfontein"/>
    <n v="2352172"/>
    <x v="303"/>
    <n v="14"/>
    <x v="2"/>
    <s v="Pfizer"/>
    <d v="2021-07-01T00:00:00"/>
    <s v="30/07/2021"/>
    <x v="3"/>
    <x v="2"/>
    <n v="5"/>
    <n v="2710010"/>
    <s v="Universitas Academic Hospital"/>
    <n v="5"/>
    <n v="500"/>
    <n v="2500"/>
  </r>
  <r>
    <x v="1"/>
    <x v="13"/>
    <s v="Botshabelo"/>
    <n v="2390089"/>
    <x v="304"/>
    <n v="6"/>
    <x v="2"/>
    <s v="Pfizer"/>
    <d v="2021-07-01T00:00:00"/>
    <s v="30/07/2021"/>
    <x v="3"/>
    <x v="2"/>
    <n v="5"/>
    <n v="2710010"/>
    <s v="Universitas Academic Hospital"/>
    <n v="5"/>
    <n v="300"/>
    <n v="1500"/>
  </r>
  <r>
    <x v="1"/>
    <x v="13"/>
    <s v="Bloemfontein"/>
    <m/>
    <x v="305"/>
    <m/>
    <x v="4"/>
    <s v="J&amp;J"/>
    <m/>
    <m/>
    <x v="0"/>
    <x v="1"/>
    <m/>
    <m/>
    <m/>
    <m/>
    <m/>
    <m/>
  </r>
  <r>
    <x v="1"/>
    <x v="14"/>
    <s v="Botshabelo LA"/>
    <m/>
    <x v="306"/>
    <m/>
    <x v="5"/>
    <s v="J&amp;J"/>
    <m/>
    <m/>
    <x v="0"/>
    <x v="1"/>
    <m/>
    <m/>
    <m/>
    <m/>
    <m/>
    <m/>
  </r>
  <r>
    <x v="1"/>
    <x v="13"/>
    <s v="Thaba Nchu"/>
    <n v="2224669"/>
    <x v="307"/>
    <n v="6"/>
    <x v="2"/>
    <s v="Pfizer"/>
    <d v="2021-07-01T00:00:00"/>
    <s v="30/07/2021"/>
    <x v="3"/>
    <x v="1"/>
    <n v="5"/>
    <n v="2710010"/>
    <s v="Universitas Academic Hospital"/>
    <n v="5"/>
    <n v="300"/>
    <n v="1500"/>
  </r>
  <r>
    <x v="2"/>
    <x v="15"/>
    <s v="Emfuleni LM"/>
    <n v="384726"/>
    <x v="308"/>
    <n v="6"/>
    <x v="6"/>
    <s v="J&amp;J"/>
    <s v="23/06/2021"/>
    <s v="30/07/2021"/>
    <x v="3"/>
    <x v="1"/>
    <s v="5 days"/>
    <n v="3363497"/>
    <s v="Sedibeng District Pharmacy"/>
    <m/>
    <n v="240"/>
    <n v="1200"/>
  </r>
  <r>
    <x v="2"/>
    <x v="15"/>
    <s v="Midvaal"/>
    <s v="pending"/>
    <x v="309"/>
    <n v="2"/>
    <x v="6"/>
    <s v="J&amp;J"/>
    <s v="23/06/2021"/>
    <s v="30/07/2021"/>
    <x v="3"/>
    <x v="1"/>
    <s v="5 days"/>
    <n v="3363497"/>
    <s v="Sedibeng District Pharmacy"/>
    <m/>
    <n v="80"/>
    <n v="400"/>
  </r>
  <r>
    <x v="2"/>
    <x v="15"/>
    <s v="Lesedi LM"/>
    <n v="3888482"/>
    <x v="310"/>
    <n v="2"/>
    <x v="6"/>
    <s v="Pfizer"/>
    <s v="23/06/2021"/>
    <s v="30/07/2021"/>
    <x v="3"/>
    <x v="1"/>
    <s v="5 days"/>
    <n v="3363497"/>
    <s v="Sedibeng District Pharmacy"/>
    <m/>
    <n v="80"/>
    <n v="400"/>
  </r>
  <r>
    <x v="2"/>
    <x v="15"/>
    <s v="Lesedi LM"/>
    <n v="3185150"/>
    <x v="311"/>
    <n v="3"/>
    <x v="6"/>
    <s v="J&amp;J"/>
    <s v="23/06/2021"/>
    <s v="30/07/2021"/>
    <x v="3"/>
    <x v="1"/>
    <s v="5 days"/>
    <n v="3363497"/>
    <s v="Sedibeng District Pharmacy"/>
    <m/>
    <n v="120"/>
    <n v="600"/>
  </r>
  <r>
    <x v="2"/>
    <x v="15"/>
    <s v="Emfuleni LM"/>
    <n v="3690123"/>
    <x v="312"/>
    <n v="8"/>
    <x v="2"/>
    <s v="J&amp;J"/>
    <s v="23/06/2021"/>
    <s v="30/07/2021"/>
    <x v="3"/>
    <x v="1"/>
    <s v="5 days"/>
    <n v="3363497"/>
    <s v="Sedibeng District Pharmacy"/>
    <m/>
    <n v="320"/>
    <n v="2000"/>
  </r>
  <r>
    <x v="2"/>
    <x v="15"/>
    <s v="Emfuleni LM"/>
    <n v="3418295"/>
    <x v="313"/>
    <n v="3"/>
    <x v="2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Lesedi LM"/>
    <n v="3818413"/>
    <x v="314"/>
    <n v="4"/>
    <x v="2"/>
    <s v="Pfizer"/>
    <s v="31/05/2021"/>
    <s v="30/07/2021"/>
    <x v="3"/>
    <x v="1"/>
    <s v="5 days"/>
    <n v="3363497"/>
    <s v="Sedibeng District Pharmacy"/>
    <m/>
    <n v="160"/>
    <n v="800"/>
  </r>
  <r>
    <x v="2"/>
    <x v="15"/>
    <s v="Lesedi LM"/>
    <n v="3735724"/>
    <x v="315"/>
    <n v="4"/>
    <x v="2"/>
    <s v="Pfizer"/>
    <s v="31/05/2021"/>
    <s v="30/07/2021"/>
    <x v="3"/>
    <x v="1"/>
    <s v="5 days"/>
    <n v="3363497"/>
    <s v="Sedibeng District Pharmacy"/>
    <m/>
    <n v="160"/>
    <n v="800"/>
  </r>
  <r>
    <x v="2"/>
    <x v="15"/>
    <s v="Emfuleni LM"/>
    <n v="3633438"/>
    <x v="316"/>
    <n v="3"/>
    <x v="2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Emfuleni LM"/>
    <n v="3322819"/>
    <x v="317"/>
    <n v="3"/>
    <x v="6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Lesedi LM"/>
    <n v="3888482"/>
    <x v="318"/>
    <n v="2"/>
    <x v="6"/>
    <s v="Pfizer"/>
    <s v="31/05/2021"/>
    <s v="30/07/2021"/>
    <x v="3"/>
    <x v="1"/>
    <s v="5 days"/>
    <n v="3363497"/>
    <s v="Sedibeng District Pharmacy"/>
    <m/>
    <n v="80"/>
    <n v="400"/>
  </r>
  <r>
    <x v="2"/>
    <x v="15"/>
    <s v="Emfuleni LM"/>
    <n v="3411003"/>
    <x v="319"/>
    <n v="4"/>
    <x v="6"/>
    <s v="Pfizer"/>
    <s v="31/05/2021"/>
    <s v="30/07/2021"/>
    <x v="3"/>
    <x v="1"/>
    <s v="5 days"/>
    <n v="3363497"/>
    <s v="Sedibeng District Pharmacy"/>
    <m/>
    <n v="160"/>
    <n v="600"/>
  </r>
  <r>
    <x v="2"/>
    <x v="15"/>
    <s v="Lesedi LM"/>
    <n v="3888482"/>
    <x v="320"/>
    <n v="2"/>
    <x v="2"/>
    <s v="Pfizer"/>
    <s v="31/05/2021"/>
    <s v="30/07/2021"/>
    <x v="3"/>
    <x v="1"/>
    <s v="5 days"/>
    <n v="3363497"/>
    <s v="Sedibeng District Pharmacy"/>
    <m/>
    <n v="80"/>
    <n v="400"/>
  </r>
  <r>
    <x v="2"/>
    <x v="15"/>
    <s v="Midvaal"/>
    <n v="3869110"/>
    <x v="321"/>
    <n v="3"/>
    <x v="6"/>
    <s v="Pfizer"/>
    <s v="31/05/2021"/>
    <s v="30/07/2021"/>
    <x v="3"/>
    <x v="1"/>
    <s v="5 days"/>
    <n v="3363497"/>
    <s v="Sedibeng District Pharmacy"/>
    <m/>
    <n v="120"/>
    <n v="600"/>
  </r>
  <r>
    <x v="2"/>
    <x v="15"/>
    <s v="Emfuleni LM"/>
    <n v="384726"/>
    <x v="322"/>
    <n v="0"/>
    <x v="8"/>
    <s v="Pfizer"/>
    <s v="TBA"/>
    <m/>
    <x v="0"/>
    <x v="0"/>
    <s v="TBA"/>
    <m/>
    <s v="Sedibeng District Pharmacy"/>
    <m/>
    <n v="0"/>
    <n v="7500"/>
  </r>
  <r>
    <x v="2"/>
    <x v="16"/>
    <s v="Johannesburg F SD"/>
    <n v="3743697"/>
    <x v="323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E SD"/>
    <n v="3144273"/>
    <x v="324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D SD"/>
    <n v="3510098"/>
    <x v="325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D SD"/>
    <n v="3118165"/>
    <x v="326"/>
    <n v="4"/>
    <x v="2"/>
    <s v="Pfizer"/>
    <s v="17/05/2021"/>
    <s v="30/07/2021"/>
    <x v="3"/>
    <x v="0"/>
    <s v="5 days"/>
    <n v="3487917"/>
    <s v="Hillbrow Regional Pharmacy"/>
    <m/>
    <n v="160"/>
    <n v="800"/>
  </r>
  <r>
    <x v="2"/>
    <x v="16"/>
    <s v="Johannesburg G SD"/>
    <n v="3296476"/>
    <x v="327"/>
    <n v="4"/>
    <x v="2"/>
    <s v="Pfizer"/>
    <s v="17/05/2021"/>
    <s v="30/07/2021"/>
    <x v="3"/>
    <x v="0"/>
    <s v="5 days"/>
    <n v="3487917"/>
    <s v="Hillbrow Regional Pharmacy"/>
    <m/>
    <n v="160"/>
    <n v="800"/>
  </r>
  <r>
    <x v="2"/>
    <x v="16"/>
    <s v="Johannesburg G SD"/>
    <n v="3178704"/>
    <x v="328"/>
    <n v="5"/>
    <x v="2"/>
    <s v="Pfizer"/>
    <s v="17/05/2021"/>
    <s v="30/07/2021"/>
    <x v="3"/>
    <x v="0"/>
    <s v="5 days"/>
    <n v="3487917"/>
    <s v="Hillbrow Regional Pharmacy"/>
    <m/>
    <n v="200"/>
    <n v="1000"/>
  </r>
  <r>
    <x v="2"/>
    <x v="16"/>
    <s v="Johannesburg D SD"/>
    <n v="3431694"/>
    <x v="329"/>
    <n v="18"/>
    <x v="2"/>
    <s v="Pfizer"/>
    <s v="17/05/2021"/>
    <s v="30/07/2021"/>
    <x v="3"/>
    <x v="1"/>
    <s v="7 days"/>
    <n v="3487917"/>
    <s v="Hillbrow Regional Pharmacy"/>
    <s v="Yes"/>
    <n v="720"/>
    <n v="3600"/>
  </r>
  <r>
    <x v="2"/>
    <x v="16"/>
    <s v="Johannesburg C SD"/>
    <n v="3469536"/>
    <x v="330"/>
    <n v="6"/>
    <x v="2"/>
    <s v="Pfizer"/>
    <s v="17/05/2021"/>
    <s v="30/07/2021"/>
    <x v="3"/>
    <x v="0"/>
    <s v="5 days"/>
    <n v="3487917"/>
    <s v="Hillbrow Regional Pharmacy"/>
    <m/>
    <n v="240"/>
    <n v="1200"/>
  </r>
  <r>
    <x v="2"/>
    <x v="16"/>
    <s v="Johannesburg G SD"/>
    <n v="3178704"/>
    <x v="331"/>
    <n v="5"/>
    <x v="2"/>
    <s v="Pfizer"/>
    <s v="17/05/2021"/>
    <s v="30/07/2021"/>
    <x v="3"/>
    <x v="0"/>
    <s v="5 days"/>
    <n v="3487917"/>
    <s v="Hillbrow Regional Pharmacy"/>
    <m/>
    <n v="200"/>
    <n v="1000"/>
  </r>
  <r>
    <x v="2"/>
    <x v="16"/>
    <s v="Johannesburg F SD"/>
    <n v="3150031"/>
    <x v="332"/>
    <n v="20"/>
    <x v="2"/>
    <s v="Pfizer"/>
    <s v="24/05/2021"/>
    <s v="30/07/2021"/>
    <x v="3"/>
    <x v="1"/>
    <s v="5 days"/>
    <n v="3487917"/>
    <s v="Hillbrow Regional Pharmacy"/>
    <m/>
    <n v="800"/>
    <n v="4000"/>
  </r>
  <r>
    <x v="2"/>
    <x v="16"/>
    <s v="Johannesburg C SD"/>
    <s v="pending"/>
    <x v="333"/>
    <n v="7"/>
    <x v="2"/>
    <s v="Pfizer"/>
    <s v="31/05/2021"/>
    <s v="30/07/2021"/>
    <x v="3"/>
    <x v="0"/>
    <s v="5 days"/>
    <n v="3487917"/>
    <s v="Hillbrow Regional Pharmacy"/>
    <m/>
    <n v="280"/>
    <n v="1400"/>
  </r>
  <r>
    <x v="2"/>
    <x v="16"/>
    <s v="Johannesburg A SD"/>
    <s v="pending"/>
    <x v="334"/>
    <n v="6"/>
    <x v="2"/>
    <s v="Pfizer"/>
    <s v="02/06/2021"/>
    <s v="30/07/2021"/>
    <x v="3"/>
    <x v="0"/>
    <s v="5 days"/>
    <n v="3487917"/>
    <s v="Hillbrow Regional Pharmacy"/>
    <m/>
    <n v="240"/>
    <n v="2500"/>
  </r>
  <r>
    <x v="2"/>
    <x v="16"/>
    <s v="Johannesburg D SD"/>
    <n v="3499634"/>
    <x v="335"/>
    <n v="10"/>
    <x v="2"/>
    <s v="Pfizer"/>
    <s v="31/05/2021"/>
    <s v="30/07/2021"/>
    <x v="3"/>
    <x v="0"/>
    <s v="5 days"/>
    <n v="3487917"/>
    <s v="Hillbrow Regional Pharmacy"/>
    <m/>
    <n v="400"/>
    <n v="1500"/>
  </r>
  <r>
    <x v="2"/>
    <x v="16"/>
    <s v="Johannesburg F SD"/>
    <n v="3513289"/>
    <x v="336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B SD"/>
    <n v="3741833"/>
    <x v="337"/>
    <n v="9"/>
    <x v="2"/>
    <s v="Pfizer"/>
    <s v="07/05/2021"/>
    <s v="30/07/2021"/>
    <x v="3"/>
    <x v="0"/>
    <s v="5 days"/>
    <n v="3487917"/>
    <s v="Hillbrow Regional Pharmacy"/>
    <m/>
    <n v="360"/>
    <n v="1800"/>
  </r>
  <r>
    <x v="2"/>
    <x v="16"/>
    <s v="Johannesburg G SD"/>
    <s v="pending"/>
    <x v="338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39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40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D SD"/>
    <n v="3247831"/>
    <x v="341"/>
    <n v="9"/>
    <x v="2"/>
    <s v="Pfizer"/>
    <s v="07/05/2021"/>
    <s v="30/07/2021"/>
    <x v="3"/>
    <x v="0"/>
    <s v="5 days"/>
    <n v="3487917"/>
    <s v="Hillbrow Regional Pharmacy"/>
    <m/>
    <n v="360"/>
    <n v="1800"/>
  </r>
  <r>
    <x v="2"/>
    <x v="16"/>
    <s v="Johannesburg E SD"/>
    <n v="3621031"/>
    <x v="342"/>
    <n v="10"/>
    <x v="2"/>
    <s v="Pfizer"/>
    <s v="07/05/2021"/>
    <s v="30/07/2021"/>
    <x v="3"/>
    <x v="0"/>
    <s v="5 days"/>
    <n v="3487917"/>
    <s v="Hillbrow Regional Pharmacy"/>
    <m/>
    <n v="400"/>
    <n v="2000"/>
  </r>
  <r>
    <x v="2"/>
    <x v="16"/>
    <s v="Johannesburg F SD"/>
    <s v="pending"/>
    <x v="343"/>
    <n v="10"/>
    <x v="2"/>
    <s v="Pfizer"/>
    <s v="01/06/2021"/>
    <s v="30/07/2021"/>
    <x v="3"/>
    <x v="0"/>
    <s v="5 days"/>
    <n v="3487917"/>
    <s v="Hillbrow Regional Pharmacy"/>
    <m/>
    <n v="400"/>
    <n v="2000"/>
  </r>
  <r>
    <x v="2"/>
    <x v="16"/>
    <s v="Johannesburg D SD"/>
    <n v="3526057"/>
    <x v="344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D SD"/>
    <s v="pending"/>
    <x v="345"/>
    <n v="9"/>
    <x v="2"/>
    <s v="Pfizer"/>
    <s v="31/05/2021"/>
    <s v="30/07/2021"/>
    <x v="3"/>
    <x v="0"/>
    <s v="5 days"/>
    <n v="3487917"/>
    <s v="Hillbrow Regional Pharmacy"/>
    <m/>
    <n v="360"/>
    <n v="1800"/>
  </r>
  <r>
    <x v="2"/>
    <x v="16"/>
    <s v="Johannesburg D SD"/>
    <s v="pending"/>
    <x v="346"/>
    <n v="9"/>
    <x v="2"/>
    <s v="Pfizer"/>
    <s v="07/06/2021"/>
    <s v="30/07/2021"/>
    <x v="3"/>
    <x v="0"/>
    <s v="5 days"/>
    <n v="3487917"/>
    <s v="Hillbrow Regional Pharmacy"/>
    <m/>
    <n v="360"/>
    <n v="1800"/>
  </r>
  <r>
    <x v="2"/>
    <x v="16"/>
    <s v="Johannesburg G SD"/>
    <s v="pending"/>
    <x v="347"/>
    <n v="9"/>
    <x v="2"/>
    <s v="Pfizer"/>
    <s v="07/06/2021"/>
    <s v="30/07/2021"/>
    <x v="3"/>
    <x v="0"/>
    <s v="5 days"/>
    <n v="3487917"/>
    <s v="Hillbrow Regional Pharmacy"/>
    <m/>
    <n v="360"/>
    <n v="1800"/>
  </r>
  <r>
    <x v="2"/>
    <x v="16"/>
    <s v="Johannesburg E SD"/>
    <s v="pending"/>
    <x v="348"/>
    <n v="10"/>
    <x v="2"/>
    <s v="Pfizer"/>
    <s v="31/05/2021"/>
    <s v="30/07/2021"/>
    <x v="3"/>
    <x v="0"/>
    <s v="5 days"/>
    <n v="3487917"/>
    <s v="Hillbrow Regional Pharmacy"/>
    <m/>
    <n v="400"/>
    <n v="2000"/>
  </r>
  <r>
    <x v="2"/>
    <x v="16"/>
    <s v="Johannesburg E SD"/>
    <n v="3224087"/>
    <x v="349"/>
    <n v="6"/>
    <x v="2"/>
    <s v="Pfizer"/>
    <s v="31/05/2021"/>
    <s v="30/07/2021"/>
    <x v="3"/>
    <x v="0"/>
    <s v="5 days"/>
    <n v="3487917"/>
    <s v="Hillbrow Regional Pharmacy"/>
    <m/>
    <n v="240"/>
    <n v="1200"/>
  </r>
  <r>
    <x v="2"/>
    <x v="16"/>
    <s v="Johannesburg G SD"/>
    <n v="3239241"/>
    <x v="350"/>
    <n v="9"/>
    <x v="2"/>
    <s v="Pfizer"/>
    <s v="31/05/2021"/>
    <s v="30/07/2021"/>
    <x v="3"/>
    <x v="0"/>
    <s v="5 days"/>
    <n v="3487917"/>
    <s v="Hillbrow Regional Pharmacy"/>
    <m/>
    <n v="360"/>
    <n v="1800"/>
  </r>
  <r>
    <x v="2"/>
    <x v="16"/>
    <s v="Johannesburg A SD"/>
    <n v="3426524"/>
    <x v="351"/>
    <n v="6"/>
    <x v="2"/>
    <s v="Pfizer"/>
    <s v="07/06/2021"/>
    <s v="30/07/2021"/>
    <x v="3"/>
    <x v="0"/>
    <s v="5 days"/>
    <n v="3487917"/>
    <s v="Hillbrow Regional Pharmacy"/>
    <m/>
    <n v="240"/>
    <n v="1500"/>
  </r>
  <r>
    <x v="2"/>
    <x v="16"/>
    <s v="Johannesburg A SD"/>
    <n v="3310640"/>
    <x v="352"/>
    <n v="6"/>
    <x v="2"/>
    <s v="Pfizer"/>
    <d v="2021-06-09T00:00:00"/>
    <s v="30/07/2021"/>
    <x v="3"/>
    <x v="0"/>
    <s v="5 days"/>
    <n v="3487917"/>
    <s v="Hillbrow Regional Pharmacy"/>
    <m/>
    <n v="240"/>
    <n v="500"/>
  </r>
  <r>
    <x v="2"/>
    <x v="16"/>
    <s v="Johannesburg A SD"/>
    <n v="3881219"/>
    <x v="353"/>
    <n v="10"/>
    <x v="2"/>
    <s v="J&amp;J"/>
    <s v="23/06/2021"/>
    <s v="30/07/2021"/>
    <x v="3"/>
    <x v="1"/>
    <s v="5 days"/>
    <n v="3487917"/>
    <s v="Hillbrow Regional Pharmacy"/>
    <m/>
    <n v="400"/>
    <n v="5000"/>
  </r>
  <r>
    <x v="2"/>
    <x v="16"/>
    <s v="Johannesburg F SD"/>
    <s v="pending"/>
    <x v="354"/>
    <n v="10"/>
    <x v="2"/>
    <s v="J&amp;J"/>
    <s v="23/06/2021"/>
    <s v="30/07/2021"/>
    <x v="3"/>
    <x v="1"/>
    <s v="5 days"/>
    <n v="3487917"/>
    <s v="Hillbrow Regional Pharmacy"/>
    <m/>
    <n v="400"/>
    <n v="2000"/>
  </r>
  <r>
    <x v="2"/>
    <x v="16"/>
    <s v="Johannesburg BSD"/>
    <n v="3726789"/>
    <x v="355"/>
    <n v="6"/>
    <x v="2"/>
    <s v="J&amp;J"/>
    <s v="23/06/2021"/>
    <s v="30/07/2021"/>
    <x v="3"/>
    <x v="1"/>
    <s v="5 days"/>
    <n v="3487917"/>
    <s v="Hillbrow Regional Pharmacy"/>
    <m/>
    <n v="240"/>
    <n v="200"/>
  </r>
  <r>
    <x v="2"/>
    <x v="16"/>
    <s v="Johannesburg C SD"/>
    <s v="pending"/>
    <x v="356"/>
    <n v="5"/>
    <x v="2"/>
    <s v="J&amp;J"/>
    <s v="24/06/2021"/>
    <s v="30/07/2021"/>
    <x v="3"/>
    <x v="1"/>
    <s v="5 days"/>
    <n v="3487917"/>
    <s v="Hillbrow Regional Pharmacy"/>
    <m/>
    <n v="200"/>
    <n v="1500"/>
  </r>
  <r>
    <x v="2"/>
    <x v="16"/>
    <s v="Johannesburg C SD"/>
    <s v="pending"/>
    <x v="357"/>
    <n v="5"/>
    <x v="2"/>
    <s v="J&amp;J"/>
    <s v="24/06/2021"/>
    <s v="30/07/2021"/>
    <x v="3"/>
    <x v="1"/>
    <s v="5 days"/>
    <n v="3487917"/>
    <s v="Hillbrow Regional Pharmacy"/>
    <m/>
    <n v="200"/>
    <n v="1500"/>
  </r>
  <r>
    <x v="2"/>
    <x v="16"/>
    <s v="Johannesburg C SD"/>
    <s v="pending"/>
    <x v="358"/>
    <n v="3"/>
    <x v="2"/>
    <s v="J&amp;J"/>
    <s v="23/06/2021"/>
    <s v="30/07/2021"/>
    <x v="3"/>
    <x v="1"/>
    <s v="5 days"/>
    <n v="3487917"/>
    <s v="Hillbrow Regional Pharmacy"/>
    <m/>
    <n v="120"/>
    <n v="1500"/>
  </r>
  <r>
    <x v="2"/>
    <x v="16"/>
    <s v="Johannesburg G SD"/>
    <s v="pending"/>
    <x v="359"/>
    <n v="3"/>
    <x v="2"/>
    <s v="J&amp;J"/>
    <s v="23/06/2021"/>
    <s v="30/07/2021"/>
    <x v="3"/>
    <x v="1"/>
    <s v="5 days"/>
    <n v="3487917"/>
    <s v="Hillbrow Regional Pharmacy"/>
    <m/>
    <n v="120"/>
    <n v="1000"/>
  </r>
  <r>
    <x v="2"/>
    <x v="16"/>
    <s v="Johannesburg D SD"/>
    <s v="pending"/>
    <x v="360"/>
    <n v="5"/>
    <x v="2"/>
    <s v="J&amp;J"/>
    <s v="23/06/2021"/>
    <s v="30/07/2021"/>
    <x v="3"/>
    <x v="1"/>
    <s v="5 days"/>
    <n v="3487917"/>
    <s v="Hillbrow Regional Pharmacy"/>
    <m/>
    <n v="200"/>
    <n v="250"/>
  </r>
  <r>
    <x v="2"/>
    <x v="16"/>
    <s v="Johannesburg D SD"/>
    <s v="pending"/>
    <x v="361"/>
    <n v="3"/>
    <x v="2"/>
    <s v="Pfizer"/>
    <s v="21/06/2021"/>
    <s v="30/07/2021"/>
    <x v="3"/>
    <x v="0"/>
    <s v="5 days"/>
    <n v="3487917"/>
    <s v="Hillbrow Regional Pharmacy"/>
    <m/>
    <n v="120"/>
    <n v="250"/>
  </r>
  <r>
    <x v="2"/>
    <x v="16"/>
    <s v="Johannesburg G SD"/>
    <n v="3812429"/>
    <x v="362"/>
    <n v="6"/>
    <x v="2"/>
    <s v="Pfizer"/>
    <s v="21/06/2021"/>
    <s v="30/07/2021"/>
    <x v="3"/>
    <x v="0"/>
    <s v="5 days"/>
    <n v="3487917"/>
    <s v="Hillbrow Regional Pharmacy"/>
    <m/>
    <n v="240"/>
    <n v="1200"/>
  </r>
  <r>
    <x v="2"/>
    <x v="16"/>
    <s v="Johannesburg D SD"/>
    <s v="pending"/>
    <x v="363"/>
    <n v="4"/>
    <x v="2"/>
    <s v="Pfizer"/>
    <s v="21/06/2021"/>
    <s v="30/07/2021"/>
    <x v="3"/>
    <x v="0"/>
    <s v="5 days"/>
    <n v="3487917"/>
    <s v="Hillbrow Regional Pharmacy"/>
    <m/>
    <n v="160"/>
    <n v="800"/>
  </r>
  <r>
    <x v="2"/>
    <x v="16"/>
    <s v="Johannesburg C SD"/>
    <n v="3243893"/>
    <x v="364"/>
    <n v="3"/>
    <x v="2"/>
    <s v="Pfizer"/>
    <s v="21/06/2021"/>
    <s v="30/07/2021"/>
    <x v="3"/>
    <x v="0"/>
    <s v="5 days"/>
    <n v="3487917"/>
    <s v="Hillbrow Regional Pharmacy"/>
    <m/>
    <n v="120"/>
    <n v="600"/>
  </r>
  <r>
    <x v="2"/>
    <x v="16"/>
    <s v="Johannesburg D SD"/>
    <s v="pending"/>
    <x v="365"/>
    <n v="4"/>
    <x v="2"/>
    <s v="Pfizer"/>
    <s v="21/06/2021"/>
    <s v="30/07/2021"/>
    <x v="3"/>
    <x v="0"/>
    <s v="5 days"/>
    <n v="3487917"/>
    <s v="Hillbrow Regional Pharmacy"/>
    <m/>
    <n v="160"/>
    <n v="800"/>
  </r>
  <r>
    <x v="2"/>
    <x v="16"/>
    <s v="Johannesburg SD"/>
    <s v="pending"/>
    <x v="366"/>
    <n v="5"/>
    <x v="2"/>
    <s v="Pfizer"/>
    <s v="04/06/2021"/>
    <s v="30/07/2021"/>
    <x v="3"/>
    <x v="0"/>
    <s v="5 days"/>
    <n v="3487917"/>
    <s v="Hillbrow Regional Pharmacy"/>
    <m/>
    <n v="200"/>
    <n v="1000"/>
  </r>
  <r>
    <x v="2"/>
    <x v="16"/>
    <s v="johannesburg sd"/>
    <s v="pending"/>
    <x v="367"/>
    <n v="0"/>
    <x v="8"/>
    <s v="Pfizer"/>
    <s v="TBA"/>
    <s v="30/07/2021"/>
    <x v="0"/>
    <x v="3"/>
    <s v="TBA"/>
    <n v="3487917"/>
    <s v="Hillbrow Regional Pharmacy"/>
    <m/>
    <n v="0"/>
    <n v="0"/>
  </r>
  <r>
    <x v="2"/>
    <x v="16"/>
    <s v="johannesburg SD"/>
    <s v="pending"/>
    <x v="368"/>
    <n v="0"/>
    <x v="8"/>
    <s v="Pfizer"/>
    <s v="TBA"/>
    <s v="30/07/2021"/>
    <x v="0"/>
    <x v="3"/>
    <s v="TBA"/>
    <n v="3487917"/>
    <s v="Hillbrow Regional Pharmacy"/>
    <m/>
    <n v="0"/>
    <n v="0"/>
  </r>
  <r>
    <x v="2"/>
    <x v="17"/>
    <s v="ekurhuleni S"/>
    <n v="3710097"/>
    <x v="369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s"/>
    <n v="3710097"/>
    <x v="370"/>
    <n v="3"/>
    <x v="2"/>
    <s v="Pfizer"/>
    <s v="17/05/2021"/>
    <s v="30/07/2021"/>
    <x v="3"/>
    <x v="0"/>
    <s v="5 days"/>
    <n v="3480963"/>
    <s v="East Rand Regional Pharmacy"/>
    <m/>
    <n v="120"/>
    <n v="600"/>
  </r>
  <r>
    <x v="2"/>
    <x v="17"/>
    <s v="ekurhuleni E"/>
    <n v="3789660"/>
    <x v="371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N"/>
    <s v="pending"/>
    <x v="372"/>
    <n v="10"/>
    <x v="6"/>
    <s v="J&amp;J"/>
    <s v="23/06/2021"/>
    <s v="30/07/2021"/>
    <x v="3"/>
    <x v="0"/>
    <s v="5 days"/>
    <n v="3480963"/>
    <s v="East Rand Regional Pharmacy"/>
    <m/>
    <n v="400"/>
    <n v="2000"/>
  </r>
  <r>
    <x v="2"/>
    <x v="17"/>
    <s v="ekurhuleni E"/>
    <n v="383419"/>
    <x v="373"/>
    <n v="2"/>
    <x v="6"/>
    <s v="J&amp;J"/>
    <s v="23/06/2021"/>
    <s v="30/07/2021"/>
    <x v="3"/>
    <x v="0"/>
    <s v="5 days"/>
    <n v="3480963"/>
    <s v="East Rand Regional Pharmacy"/>
    <m/>
    <n v="80"/>
    <n v="400"/>
  </r>
  <r>
    <x v="2"/>
    <x v="17"/>
    <s v="ekurhuleni N"/>
    <s v="pending"/>
    <x v="374"/>
    <n v="5"/>
    <x v="6"/>
    <s v="J&amp;J"/>
    <s v="23/06/2021"/>
    <s v="30/07/2021"/>
    <x v="3"/>
    <x v="0"/>
    <s v="5 days"/>
    <n v="3480963"/>
    <s v="East Rand Regional Pharmacy"/>
    <m/>
    <n v="200"/>
    <n v="1000"/>
  </r>
  <r>
    <x v="2"/>
    <x v="17"/>
    <s v="ekurhuleni N"/>
    <s v="pending"/>
    <x v="375"/>
    <n v="8"/>
    <x v="6"/>
    <s v="J&amp;J"/>
    <s v="23/06/2021"/>
    <s v="30/07/2021"/>
    <x v="3"/>
    <x v="1"/>
    <s v="5 days"/>
    <n v="3480963"/>
    <s v="East Rand Regional Pharmacy"/>
    <m/>
    <n v="320"/>
    <n v="1600"/>
  </r>
  <r>
    <x v="2"/>
    <x v="17"/>
    <s v="ekurhuleni S"/>
    <s v="pending"/>
    <x v="376"/>
    <n v="8"/>
    <x v="6"/>
    <s v="J&amp;J"/>
    <s v="23/06/2021"/>
    <s v="30/07/2021"/>
    <x v="3"/>
    <x v="0"/>
    <s v="5 days"/>
    <n v="3480963"/>
    <s v="East Rand Regional Pharmacy"/>
    <m/>
    <n v="320"/>
    <n v="1600"/>
  </r>
  <r>
    <x v="2"/>
    <x v="17"/>
    <s v="ekurhuleni N"/>
    <s v="pending"/>
    <x v="377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E"/>
    <n v="3658051"/>
    <x v="378"/>
    <n v="2"/>
    <x v="6"/>
    <s v="J&amp;J"/>
    <s v="23/06/2021"/>
    <s v="30/07/2021"/>
    <x v="3"/>
    <x v="1"/>
    <s v="5 days"/>
    <n v="3480963"/>
    <s v="East Rand Regional Pharmacy"/>
    <m/>
    <n v="80"/>
    <n v="1000"/>
  </r>
  <r>
    <x v="2"/>
    <x v="17"/>
    <s v="ekurhuleni E"/>
    <n v="3658051"/>
    <x v="378"/>
    <n v="2"/>
    <x v="6"/>
    <s v="Pfizer"/>
    <s v="17/05/2021"/>
    <s v="30/07/2021"/>
    <x v="3"/>
    <x v="1"/>
    <s v="5 days"/>
    <n v="3480963"/>
    <s v="East Rand Regional Pharmacy"/>
    <m/>
    <n v="80"/>
    <n v="500"/>
  </r>
  <r>
    <x v="2"/>
    <x v="17"/>
    <s v="ekurhuleni E"/>
    <n v="3153206"/>
    <x v="379"/>
    <n v="4"/>
    <x v="6"/>
    <s v="J&amp;J"/>
    <s v="23/06/2021"/>
    <s v="30/07/2021"/>
    <x v="3"/>
    <x v="0"/>
    <s v="5 days"/>
    <n v="3480963"/>
    <s v="East Rand Regional Pharmacy"/>
    <m/>
    <n v="160"/>
    <n v="800"/>
  </r>
  <r>
    <x v="2"/>
    <x v="17"/>
    <s v="ekurhuleni S"/>
    <n v="3531787"/>
    <x v="380"/>
    <n v="6"/>
    <x v="6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N"/>
    <n v="3385038"/>
    <x v="381"/>
    <n v="8"/>
    <x v="2"/>
    <s v="J&amp;J"/>
    <s v="23/06/2021"/>
    <s v="30/07/2021"/>
    <x v="3"/>
    <x v="0"/>
    <s v="5 days"/>
    <n v="3480963"/>
    <s v="East Rand Regional Pharmacy"/>
    <m/>
    <n v="320"/>
    <n v="1600"/>
  </r>
  <r>
    <x v="2"/>
    <x v="17"/>
    <s v="ekurhuleni N"/>
    <n v="3483639"/>
    <x v="382"/>
    <n v="6"/>
    <x v="2"/>
    <s v="Pfizer"/>
    <s v="17/05/2021"/>
    <s v="23/06/2021"/>
    <x v="3"/>
    <x v="0"/>
    <s v="5 days"/>
    <n v="3480963"/>
    <s v="East Rand Regional Pharmacy"/>
    <m/>
    <n v="240"/>
    <n v="1200"/>
  </r>
  <r>
    <x v="2"/>
    <x v="17"/>
    <s v="ekurhuleni E"/>
    <n v="3622105"/>
    <x v="383"/>
    <n v="4"/>
    <x v="2"/>
    <s v="Pfizer"/>
    <s v="17/05/2021"/>
    <s v="30/07/2021"/>
    <x v="3"/>
    <x v="0"/>
    <s v="5 days"/>
    <n v="3480963"/>
    <s v="East Rand Regional Pharmacy"/>
    <m/>
    <n v="160"/>
    <n v="1000"/>
  </r>
  <r>
    <x v="2"/>
    <x v="17"/>
    <s v="ekurhuleni E"/>
    <n v="3238043"/>
    <x v="384"/>
    <n v="4"/>
    <x v="2"/>
    <s v="Pfizer"/>
    <s v="17/05/2021"/>
    <s v="30/07/2021"/>
    <x v="3"/>
    <x v="0"/>
    <s v="5 days"/>
    <n v="3480963"/>
    <s v="East Rand Regional Pharmacy"/>
    <m/>
    <n v="160"/>
    <n v="1000"/>
  </r>
  <r>
    <x v="2"/>
    <x v="17"/>
    <s v="ekurhuleni S"/>
    <n v="3630224"/>
    <x v="385"/>
    <n v="6"/>
    <x v="2"/>
    <s v="Pfizer"/>
    <s v="17/05/2021"/>
    <s v="30/07/2021"/>
    <x v="3"/>
    <x v="0"/>
    <s v="5 days"/>
    <n v="3480963"/>
    <s v="East Rand Regional Pharmacy"/>
    <m/>
    <n v="240"/>
    <n v="1200"/>
  </r>
  <r>
    <x v="2"/>
    <x v="17"/>
    <s v="ekurhuleni S"/>
    <n v="3610985"/>
    <x v="386"/>
    <n v="15"/>
    <x v="2"/>
    <s v="Pfizer"/>
    <s v="17/05/2021"/>
    <s v="30/07/2021"/>
    <x v="3"/>
    <x v="0"/>
    <s v="5 days"/>
    <n v="3480963"/>
    <s v="East Rand Regional Pharmacy"/>
    <m/>
    <n v="600"/>
    <n v="3000"/>
  </r>
  <r>
    <x v="2"/>
    <x v="17"/>
    <s v="ekurhuleni n"/>
    <n v="3343466"/>
    <x v="387"/>
    <n v="4"/>
    <x v="2"/>
    <s v="Pfizer"/>
    <s v="20/05/2021"/>
    <s v="30/07/2021"/>
    <x v="3"/>
    <x v="0"/>
    <s v="5 days"/>
    <n v="3480963"/>
    <s v="East Rand Regional Pharmacy"/>
    <m/>
    <n v="160"/>
    <n v="1000"/>
  </r>
  <r>
    <x v="2"/>
    <x v="17"/>
    <s v="ekurhuleni e"/>
    <n v="3827031"/>
    <x v="388"/>
    <n v="4"/>
    <x v="2"/>
    <s v="Pfizer"/>
    <s v="25/05/2021"/>
    <s v="30/07/2021"/>
    <x v="3"/>
    <x v="0"/>
    <s v="5 days"/>
    <n v="3480963"/>
    <s v="East Rand Regional Pharmacy"/>
    <m/>
    <n v="160"/>
    <n v="800"/>
  </r>
  <r>
    <x v="2"/>
    <x v="17"/>
    <s v="ekurhuleni s"/>
    <n v="3483639"/>
    <x v="389"/>
    <n v="6"/>
    <x v="2"/>
    <s v="J&amp;J"/>
    <s v="23/06/2021"/>
    <s v="30/07/2021"/>
    <x v="3"/>
    <x v="0"/>
    <s v="5 days"/>
    <n v="3480963"/>
    <s v="East Rand Regional Pharmacy"/>
    <m/>
    <n v="240"/>
    <n v="1200"/>
  </r>
  <r>
    <x v="2"/>
    <x v="17"/>
    <s v="ekurhuleni e"/>
    <n v="3376070"/>
    <x v="390"/>
    <n v="2"/>
    <x v="2"/>
    <s v="Pfizer"/>
    <s v="17/05/2021"/>
    <s v="30/07/2021"/>
    <x v="3"/>
    <x v="0"/>
    <s v="5 days"/>
    <n v="3480963"/>
    <s v="East Rand Regional Pharmacy"/>
    <m/>
    <n v="80"/>
    <n v="400"/>
  </r>
  <r>
    <x v="2"/>
    <x v="17"/>
    <s v="ekurhuleni s"/>
    <n v="3497667"/>
    <x v="391"/>
    <n v="2"/>
    <x v="2"/>
    <s v="Pfizer"/>
    <s v="25/05/2021"/>
    <s v="30/07/2021"/>
    <x v="3"/>
    <x v="0"/>
    <s v="5 days"/>
    <n v="3480963"/>
    <s v="East Rand Regional Pharmacy"/>
    <m/>
    <n v="80"/>
    <n v="400"/>
  </r>
  <r>
    <x v="2"/>
    <x v="17"/>
    <s v="erkurhuleni s"/>
    <n v="3829239"/>
    <x v="392"/>
    <n v="14"/>
    <x v="2"/>
    <s v="Pfizer"/>
    <s v="22/02/2021"/>
    <s v="30/07/2021"/>
    <x v="3"/>
    <x v="0"/>
    <s v="5 days"/>
    <n v="3480963"/>
    <s v="East Rand Regional Pharmacy"/>
    <m/>
    <n v="560"/>
    <n v="2800"/>
  </r>
  <r>
    <x v="2"/>
    <x v="17"/>
    <s v="erkurhuleni n"/>
    <n v="3842278"/>
    <x v="393"/>
    <n v="4"/>
    <x v="2"/>
    <s v="Pfizer"/>
    <s v="25/05/2021"/>
    <s v="30/07/2021"/>
    <x v="3"/>
    <x v="0"/>
    <s v="5 days"/>
    <n v="3480963"/>
    <s v="East Rand Regional Pharmacy"/>
    <m/>
    <n v="160"/>
    <n v="1200"/>
  </r>
  <r>
    <x v="2"/>
    <x v="17"/>
    <s v="ekurhuleni s"/>
    <s v="pending"/>
    <x v="394"/>
    <n v="5"/>
    <x v="2"/>
    <s v="Pfizer"/>
    <s v="11/06/2021"/>
    <s v="30/07/2021"/>
    <x v="3"/>
    <x v="0"/>
    <s v="5 days"/>
    <n v="3480963"/>
    <s v="East Rand Regional Pharmacy"/>
    <m/>
    <n v="200"/>
    <n v="1000"/>
  </r>
  <r>
    <x v="2"/>
    <x v="17"/>
    <s v="ekurhuleni e"/>
    <n v="3445500"/>
    <x v="395"/>
    <n v="6"/>
    <x v="2"/>
    <s v="Pfizer"/>
    <s v="22/02/2021"/>
    <s v="30/07/2021"/>
    <x v="3"/>
    <x v="0"/>
    <s v="5 days"/>
    <n v="3480963"/>
    <s v="East Rand Regional Pharmacy"/>
    <m/>
    <n v="240"/>
    <n v="2000"/>
  </r>
  <r>
    <x v="2"/>
    <x v="17"/>
    <s v="ekurhuleni n"/>
    <s v="pending"/>
    <x v="396"/>
    <n v="8"/>
    <x v="8"/>
    <s v="Pfizer"/>
    <s v="TBA"/>
    <s v="30/07/2021"/>
    <x v="0"/>
    <x v="0"/>
    <s v="TBA"/>
    <n v="3480963"/>
    <s v="East Rand Regional Pharmacy"/>
    <m/>
    <n v="320"/>
    <n v="7500"/>
  </r>
  <r>
    <x v="2"/>
    <x v="17"/>
    <s v="ekurhuleni s"/>
    <s v="pending"/>
    <x v="397"/>
    <n v="0"/>
    <x v="8"/>
    <s v="Pfizer"/>
    <s v="TBA"/>
    <s v="30/07/2021"/>
    <x v="0"/>
    <x v="3"/>
    <s v="TBA"/>
    <n v="3480963"/>
    <s v="East Rand Regional Pharmacy"/>
    <m/>
    <n v="0"/>
    <n v="25000"/>
  </r>
  <r>
    <x v="2"/>
    <x v="18"/>
    <s v="Rand West City LM"/>
    <n v="3219600"/>
    <x v="398"/>
    <n v="5"/>
    <x v="6"/>
    <s v="J&amp;J"/>
    <s v="23/06/2021"/>
    <s v="30/07/2021"/>
    <x v="3"/>
    <x v="1"/>
    <s v="5 days"/>
    <n v="3161464"/>
    <s v="West Rand Regional Hospital Pharmacy"/>
    <m/>
    <n v="200"/>
    <n v="1000"/>
  </r>
  <r>
    <x v="2"/>
    <x v="18"/>
    <s v="Rand West City LM"/>
    <n v="3219600"/>
    <x v="399"/>
    <n v="2"/>
    <x v="6"/>
    <s v="Pfizer"/>
    <s v="26/05/2021"/>
    <s v="30/07/2021"/>
    <x v="3"/>
    <x v="1"/>
    <s v="5 days"/>
    <n v="3161464"/>
    <s v="West Rand Regional Hospital Pharmacy"/>
    <m/>
    <n v="80"/>
    <n v="1000"/>
  </r>
  <r>
    <x v="2"/>
    <x v="18"/>
    <s v="Rand West City LM"/>
    <n v="3458865"/>
    <x v="400"/>
    <n v="5"/>
    <x v="9"/>
    <s v="J&amp;J"/>
    <s v="23/06/2021"/>
    <s v="30/07/2021"/>
    <x v="3"/>
    <x v="1"/>
    <s v="5 days"/>
    <n v="3161464"/>
    <s v="West Rand Regional Hospital Pharmacy"/>
    <m/>
    <n v="200"/>
    <n v="600"/>
  </r>
  <r>
    <x v="2"/>
    <x v="18"/>
    <s v="Rand West City LM"/>
    <n v="3458865"/>
    <x v="401"/>
    <n v="0"/>
    <x v="4"/>
    <s v="Pfizer"/>
    <s v="14/06/2021"/>
    <s v="30/07/2021"/>
    <x v="3"/>
    <x v="0"/>
    <s v="5 days"/>
    <n v="3161464"/>
    <s v="West Rand Regional Hospital Pharmacy"/>
    <m/>
    <n v="0"/>
    <n v="1000"/>
  </r>
  <r>
    <x v="2"/>
    <x v="18"/>
    <s v="Merafong City LM"/>
    <n v="3629962"/>
    <x v="402"/>
    <n v="3"/>
    <x v="2"/>
    <s v="Pfizer"/>
    <s v="18/05/2021"/>
    <s v="30/07/2021"/>
    <x v="3"/>
    <x v="1"/>
    <s v="5 days"/>
    <n v="3161464"/>
    <s v="West Rand Regional Hospital Pharmacy"/>
    <m/>
    <n v="120"/>
    <n v="1000"/>
  </r>
  <r>
    <x v="2"/>
    <x v="18"/>
    <s v="Merafong City LM"/>
    <n v="3164421"/>
    <x v="403"/>
    <n v="2"/>
    <x v="6"/>
    <s v="J&amp;J"/>
    <s v="23/06/2021"/>
    <s v="30/07/2021"/>
    <x v="3"/>
    <x v="1"/>
    <s v="5 days"/>
    <n v="3161464"/>
    <s v="West Rand Regional Hospital Pharmacy"/>
    <m/>
    <n v="80"/>
    <n v="1000"/>
  </r>
  <r>
    <x v="2"/>
    <x v="18"/>
    <s v="Mogale City LM"/>
    <n v="3685182"/>
    <x v="404"/>
    <n v="5"/>
    <x v="6"/>
    <s v="J&amp;J"/>
    <s v="23/06/2021"/>
    <s v="30/07/2021"/>
    <x v="3"/>
    <x v="1"/>
    <s v="5 days"/>
    <n v="3161464"/>
    <s v="West Rand Regional Hospital Pharmacy"/>
    <m/>
    <n v="200"/>
    <n v="1000"/>
  </r>
  <r>
    <x v="2"/>
    <x v="18"/>
    <s v="Mogale City LM"/>
    <n v="3685182"/>
    <x v="405"/>
    <n v="0"/>
    <x v="6"/>
    <s v="Pfizer"/>
    <s v="02/06/2021"/>
    <s v="30/07/2021"/>
    <x v="3"/>
    <x v="1"/>
    <s v="5 days"/>
    <n v="3161464"/>
    <s v="West Rand Regional Hospital Pharmacy"/>
    <m/>
    <n v="0"/>
    <n v="1000"/>
  </r>
  <r>
    <x v="2"/>
    <x v="18"/>
    <s v="Mogale City LM"/>
    <n v="3334441"/>
    <x v="406"/>
    <n v="2"/>
    <x v="6"/>
    <s v="Pfizer"/>
    <s v="10/06/2020"/>
    <s v="30/07/2021"/>
    <x v="3"/>
    <x v="0"/>
    <s v="9 days"/>
    <n v="3161464"/>
    <s v="West Rand Regional Hospital Pharmacy"/>
    <m/>
    <n v="80"/>
    <n v="900"/>
  </r>
  <r>
    <x v="2"/>
    <x v="18"/>
    <s v="Rand West City LM"/>
    <n v="3868247"/>
    <x v="407"/>
    <n v="1"/>
    <x v="4"/>
    <s v="Pfizer"/>
    <s v="04/06/2021"/>
    <s v="30/07/2021"/>
    <x v="3"/>
    <x v="0"/>
    <s v="5 days"/>
    <n v="3161464"/>
    <s v="West Rand Regional Hospital Pharmacy"/>
    <m/>
    <n v="40"/>
    <n v="1000"/>
  </r>
  <r>
    <x v="2"/>
    <x v="18"/>
    <s v="Rand West City LM"/>
    <n v="3342656"/>
    <x v="408"/>
    <n v="5"/>
    <x v="6"/>
    <s v="J&amp;J"/>
    <s v="14/06/2021"/>
    <s v="30/07/2021"/>
    <x v="3"/>
    <x v="1"/>
    <s v="5 days"/>
    <n v="3161464"/>
    <s v="West Rand Regional Hospital Pharmacy"/>
    <m/>
    <n v="200"/>
    <n v="1000"/>
  </r>
  <r>
    <x v="2"/>
    <x v="18"/>
    <s v="Rand West City LM"/>
    <n v="3651701"/>
    <x v="409"/>
    <n v="0"/>
    <x v="6"/>
    <s v="Pfizer"/>
    <s v="25/05/2021"/>
    <s v="30/07/2021"/>
    <x v="3"/>
    <x v="0"/>
    <s v="3 days"/>
    <n v="3161464"/>
    <s v="West Rand Regional Hospital Pharmacy"/>
    <m/>
    <n v="0"/>
    <n v="600"/>
  </r>
  <r>
    <x v="2"/>
    <x v="18"/>
    <s v="Merafong City LM"/>
    <n v="3267834"/>
    <x v="410"/>
    <n v="2"/>
    <x v="4"/>
    <s v="Pfizer"/>
    <s v="07/6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840180"/>
    <x v="411"/>
    <n v="2"/>
    <x v="4"/>
    <s v="Pfizer"/>
    <s v="07/6/2021"/>
    <s v="30/07/2021"/>
    <x v="3"/>
    <x v="0"/>
    <s v="5 days"/>
    <n v="3161464"/>
    <s v="West Rand Regional Hospital Pharmacy"/>
    <m/>
    <n v="80"/>
    <n v="600"/>
  </r>
  <r>
    <x v="2"/>
    <x v="18"/>
    <s v="Merafong City LM"/>
    <n v="3773402"/>
    <x v="412"/>
    <n v="5"/>
    <x v="4"/>
    <s v="J&amp;J"/>
    <s v="21/06/2021"/>
    <s v="30/07/2021"/>
    <x v="3"/>
    <x v="1"/>
    <s v="5 days"/>
    <n v="3161464"/>
    <s v="West Rand Regional Hospital Pharmacy"/>
    <m/>
    <n v="200"/>
    <n v="1000"/>
  </r>
  <r>
    <x v="2"/>
    <x v="18"/>
    <s v="Merafong City LM"/>
    <n v="3484073"/>
    <x v="413"/>
    <n v="2"/>
    <x v="6"/>
    <s v="Pfizer"/>
    <s v="17/06/2021"/>
    <s v="30/07/2021"/>
    <x v="3"/>
    <x v="0"/>
    <s v="4 days"/>
    <n v="3161464"/>
    <s v="West Rand Regional Hospital Pharmacy"/>
    <m/>
    <n v="80"/>
    <n v="400"/>
  </r>
  <r>
    <x v="2"/>
    <x v="18"/>
    <s v="Mogale City LM"/>
    <n v="3560040"/>
    <x v="414"/>
    <n v="5"/>
    <x v="6"/>
    <s v="Pfizer"/>
    <s v="17/05/2021"/>
    <s v="30/07/2021"/>
    <x v="3"/>
    <x v="0"/>
    <s v="6 days"/>
    <n v="3161464"/>
    <s v="West Rand Regional Hospital Pharmacy"/>
    <m/>
    <n v="200"/>
    <n v="600"/>
  </r>
  <r>
    <x v="2"/>
    <x v="18"/>
    <s v="Mogale City LM"/>
    <n v="3714871"/>
    <x v="415"/>
    <n v="2"/>
    <x v="2"/>
    <s v="Pfizer"/>
    <s v="17/05/2021"/>
    <s v="30/07/2021"/>
    <x v="3"/>
    <x v="0"/>
    <s v="5 days"/>
    <n v="3161464"/>
    <s v="West Rand Regional Hospital Pharmacy"/>
    <m/>
    <n v="80"/>
    <n v="1000"/>
  </r>
  <r>
    <x v="2"/>
    <x v="18"/>
    <s v="Mogale City LM"/>
    <n v="3217344"/>
    <x v="416"/>
    <n v="2"/>
    <x v="2"/>
    <s v="Pfizer"/>
    <s v="18/05/2021"/>
    <s v="30/07/2021"/>
    <x v="3"/>
    <x v="0"/>
    <s v="5 days"/>
    <n v="3161464"/>
    <s v="West Rand Regional Hospital Pharmacy"/>
    <m/>
    <n v="80"/>
    <n v="1000"/>
  </r>
  <r>
    <x v="2"/>
    <x v="18"/>
    <s v="Rand West City LM"/>
    <n v="3411794"/>
    <x v="417"/>
    <n v="2"/>
    <x v="2"/>
    <s v="Pfizer"/>
    <s v="25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623855"/>
    <x v="418"/>
    <n v="2"/>
    <x v="6"/>
    <s v="Pfizer"/>
    <s v="23/06/2021"/>
    <s v="30/07/2021"/>
    <x v="3"/>
    <x v="0"/>
    <s v="5 days"/>
    <n v="3161464"/>
    <s v="West Rand Regional Hospital Pharmacy"/>
    <m/>
    <n v="80"/>
    <n v="400"/>
  </r>
  <r>
    <x v="2"/>
    <x v="18"/>
    <s v="Mogale City LM"/>
    <n v="3513112"/>
    <x v="419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597117"/>
    <x v="420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Rand West City LM"/>
    <n v="3438788"/>
    <x v="421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121786"/>
    <x v="422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315297"/>
    <x v="423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s v="pending"/>
    <x v="424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84780"/>
    <x v="425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776260"/>
    <x v="426"/>
    <n v="2"/>
    <x v="4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ogale City LM"/>
    <n v="3899562"/>
    <x v="427"/>
    <n v="2"/>
    <x v="4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s v="pending"/>
    <x v="428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132298"/>
    <x v="429"/>
    <n v="2"/>
    <x v="6"/>
    <s v="Pfizer"/>
    <s v="17/05/2021"/>
    <s v="30/07/2021"/>
    <x v="3"/>
    <x v="0"/>
    <s v="5 days"/>
    <n v="3161464"/>
    <s v="West Rand Regional Hospital Pharmacy"/>
    <m/>
    <n v="80"/>
    <n v="400"/>
  </r>
  <r>
    <x v="2"/>
    <x v="18"/>
    <s v="Merafong City LM"/>
    <n v="3264545"/>
    <x v="430"/>
    <n v="5"/>
    <x v="4"/>
    <s v="J&amp;J"/>
    <s v="28/06/2021"/>
    <s v="30/07/2021"/>
    <x v="3"/>
    <x v="1"/>
    <s v="5 days"/>
    <n v="3161464"/>
    <s v="West Rand Regional Hospital Pharmacy"/>
    <m/>
    <n v="200"/>
    <n v="1000"/>
  </r>
  <r>
    <x v="2"/>
    <x v="19"/>
    <n v="1"/>
    <n v="3583924"/>
    <x v="431"/>
    <n v="6"/>
    <x v="2"/>
    <s v="J&amp;J"/>
    <s v="18/05/2021"/>
    <s v="30/07/2021"/>
    <x v="3"/>
    <x v="1"/>
    <s v="5 days"/>
    <n v="3341201"/>
    <s v="Tshwane Metsweding District Pharmacy"/>
    <m/>
    <n v="240"/>
    <n v="1200"/>
  </r>
  <r>
    <x v="2"/>
    <x v="19"/>
    <n v="2"/>
    <n v="3630826"/>
    <x v="432"/>
    <n v="4"/>
    <x v="2"/>
    <s v="J&amp;J"/>
    <s v="18/05/2021"/>
    <s v="30/07/2021"/>
    <x v="3"/>
    <x v="1"/>
    <s v="5 days"/>
    <n v="3341201"/>
    <s v="Tshwane Metsweding District Pharmacy"/>
    <m/>
    <n v="160"/>
    <n v="1200"/>
  </r>
  <r>
    <x v="2"/>
    <x v="19"/>
    <n v="3"/>
    <n v="3484113"/>
    <x v="433"/>
    <n v="8"/>
    <x v="6"/>
    <s v="Pfizer"/>
    <s v="18/05/2021"/>
    <s v="30/07/2021"/>
    <x v="3"/>
    <x v="1"/>
    <s v="5 days"/>
    <n v="3341201"/>
    <s v="Tshwane Metsweding District Pharmacy"/>
    <m/>
    <n v="320"/>
    <n v="2400"/>
  </r>
  <r>
    <x v="2"/>
    <x v="19"/>
    <n v="6"/>
    <n v="3727787"/>
    <x v="434"/>
    <n v="6"/>
    <x v="2"/>
    <s v="J&amp;J"/>
    <s v="18/05/2021"/>
    <s v="30/07/2021"/>
    <x v="3"/>
    <x v="1"/>
    <s v="5 days"/>
    <n v="3341201"/>
    <s v="Tshwane Metsweding District Pharmacy"/>
    <m/>
    <n v="240"/>
    <n v="1200"/>
  </r>
  <r>
    <x v="2"/>
    <x v="19"/>
    <n v="7"/>
    <n v="3145711"/>
    <x v="435"/>
    <n v="4"/>
    <x v="2"/>
    <s v="J&amp;J"/>
    <s v="18/05/2021"/>
    <s v="30/07/2021"/>
    <x v="3"/>
    <x v="1"/>
    <s v="5 days"/>
    <n v="3341201"/>
    <s v="Tshwane Metsweding District Pharmacy"/>
    <m/>
    <n v="160"/>
    <n v="800"/>
  </r>
  <r>
    <x v="2"/>
    <x v="19"/>
    <n v="1"/>
    <n v="3528867"/>
    <x v="436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1"/>
    <n v="3284319"/>
    <x v="437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2"/>
    <n v="3169963"/>
    <x v="438"/>
    <n v="4"/>
    <x v="2"/>
    <s v="J&amp;J"/>
    <s v="24/05/2021"/>
    <s v="30/07/2021"/>
    <x v="3"/>
    <x v="1"/>
    <s v="5 days"/>
    <n v="3341201"/>
    <s v="Tshwane Metsweding District Pharmacy"/>
    <m/>
    <n v="160"/>
    <n v="800"/>
  </r>
  <r>
    <x v="2"/>
    <x v="19"/>
    <n v="3"/>
    <n v="3253553"/>
    <x v="439"/>
    <n v="4"/>
    <x v="2"/>
    <s v="J&amp;J"/>
    <s v="24/05/2021"/>
    <s v="30/07/2021"/>
    <x v="3"/>
    <x v="1"/>
    <s v="5 days"/>
    <n v="3341201"/>
    <s v="Tshwane Metsweding District Pharmacy"/>
    <m/>
    <n v="160"/>
    <n v="800"/>
  </r>
  <r>
    <x v="2"/>
    <x v="19"/>
    <n v="3"/>
    <n v="3442433"/>
    <x v="440"/>
    <n v="6"/>
    <x v="6"/>
    <s v="J&amp;J"/>
    <s v="24/05/2021"/>
    <s v="30/07/2021"/>
    <x v="3"/>
    <x v="1"/>
    <s v="5 days"/>
    <n v="3341201"/>
    <s v="Tshwane Metsweding District Pharmacy"/>
    <m/>
    <n v="240"/>
    <n v="1200"/>
  </r>
  <r>
    <x v="2"/>
    <x v="19"/>
    <n v="5"/>
    <n v="3159804"/>
    <x v="441"/>
    <n v="4"/>
    <x v="6"/>
    <s v="Pfizer"/>
    <s v="24/05/2021"/>
    <s v="30/07/2021"/>
    <x v="3"/>
    <x v="1"/>
    <s v="5 days"/>
    <n v="3341201"/>
    <s v="Tshwane Metsweding District Pharmacy"/>
    <m/>
    <n v="160"/>
    <n v="800"/>
  </r>
  <r>
    <x v="2"/>
    <x v="19"/>
    <n v="6"/>
    <n v="3172559"/>
    <x v="442"/>
    <n v="3"/>
    <x v="2"/>
    <s v="J&amp;J"/>
    <s v="24/05/2021"/>
    <s v="30/07/2021"/>
    <x v="3"/>
    <x v="1"/>
    <s v="5 days"/>
    <n v="3341201"/>
    <s v="Tshwane Metsweding District Pharmacy"/>
    <m/>
    <n v="120"/>
    <n v="600"/>
  </r>
  <r>
    <x v="2"/>
    <x v="19"/>
    <n v="3"/>
    <n v="3593159"/>
    <x v="443"/>
    <n v="2"/>
    <x v="2"/>
    <s v="Pfizer"/>
    <s v="07/06/2021"/>
    <s v="30/07/2021"/>
    <x v="3"/>
    <x v="1"/>
    <s v="5 days"/>
    <n v="3341201"/>
    <s v="Tshwane Metsweding District Pharmacy"/>
    <m/>
    <n v="80"/>
    <n v="400"/>
  </r>
  <r>
    <x v="2"/>
    <x v="19"/>
    <n v="3"/>
    <n v="3681817"/>
    <x v="444"/>
    <n v="2"/>
    <x v="2"/>
    <s v="Pfizer"/>
    <s v="14/06/2021"/>
    <s v="30/07/2021"/>
    <x v="3"/>
    <x v="1"/>
    <s v="5 days"/>
    <n v="3341201"/>
    <s v="Tshwane Metsweding District Pharmacy"/>
    <m/>
    <n v="80"/>
    <n v="400"/>
  </r>
  <r>
    <x v="2"/>
    <x v="19"/>
    <n v="1"/>
    <s v="pending"/>
    <x v="445"/>
    <n v="4"/>
    <x v="6"/>
    <s v="J&amp;J"/>
    <s v="08/06/2021"/>
    <s v="30/07/2021"/>
    <x v="3"/>
    <x v="1"/>
    <s v="5 days"/>
    <n v="3341201"/>
    <s v="Tshwane Metsweding District Pharmacy"/>
    <m/>
    <n v="160"/>
    <n v="800"/>
  </r>
  <r>
    <x v="2"/>
    <x v="19"/>
    <n v="3"/>
    <s v="pending"/>
    <x v="446"/>
    <n v="2"/>
    <x v="6"/>
    <s v="Pfizer"/>
    <s v="07/06/2021"/>
    <s v="30/07/2021"/>
    <x v="3"/>
    <x v="1"/>
    <s v="5 days"/>
    <n v="3341201"/>
    <s v="Tshwane Metsweding District Pharmacy"/>
    <m/>
    <n v="80"/>
    <n v="400"/>
  </r>
  <r>
    <x v="2"/>
    <x v="19"/>
    <n v="4"/>
    <n v="3480086"/>
    <x v="447"/>
    <n v="3"/>
    <x v="6"/>
    <s v="J&amp;J"/>
    <s v="07/06/2021"/>
    <s v="30/07/2021"/>
    <x v="3"/>
    <x v="1"/>
    <s v="5 days"/>
    <n v="3341201"/>
    <s v="Tshwane Metsweding District Pharmacy"/>
    <m/>
    <n v="120"/>
    <n v="600"/>
  </r>
  <r>
    <x v="2"/>
    <x v="19"/>
    <n v="6"/>
    <n v="3197752"/>
    <x v="448"/>
    <n v="3"/>
    <x v="2"/>
    <s v="J&amp;J"/>
    <s v="08/06/2021"/>
    <s v="30/07/2021"/>
    <x v="3"/>
    <x v="1"/>
    <s v="5 days"/>
    <n v="3341201"/>
    <s v="Tshwane Metsweding District Pharmacy"/>
    <m/>
    <n v="120"/>
    <n v="800"/>
  </r>
  <r>
    <x v="2"/>
    <x v="19"/>
    <n v="3"/>
    <n v="3480958"/>
    <x v="449"/>
    <n v="1"/>
    <x v="2"/>
    <s v="Pfizer"/>
    <s v="07/06/2021"/>
    <s v="30/07/2021"/>
    <x v="3"/>
    <x v="1"/>
    <s v="5 days"/>
    <n v="3341201"/>
    <s v="Tshwane Metsweding District Pharmacy"/>
    <m/>
    <n v="40"/>
    <n v="200"/>
  </r>
  <r>
    <x v="2"/>
    <x v="19"/>
    <n v="7"/>
    <n v="3675690"/>
    <x v="450"/>
    <n v="4"/>
    <x v="6"/>
    <s v="J&amp;J"/>
    <s v="07/06/2021"/>
    <s v="30/07/2021"/>
    <x v="3"/>
    <x v="1"/>
    <s v="5 days"/>
    <n v="3341201"/>
    <s v="Tshwane Metsweding District Pharmacy"/>
    <m/>
    <n v="160"/>
    <n v="800"/>
  </r>
  <r>
    <x v="2"/>
    <x v="19"/>
    <n v="6"/>
    <n v="3656310"/>
    <x v="451"/>
    <n v="3"/>
    <x v="6"/>
    <s v="J&amp;J"/>
    <s v="15/06/2021"/>
    <s v="30/07/2021"/>
    <x v="3"/>
    <x v="1"/>
    <s v="5 days"/>
    <n v="3341201"/>
    <s v="Tshwane Metsweding District Pharmacy"/>
    <m/>
    <n v="120"/>
    <n v="600"/>
  </r>
  <r>
    <x v="2"/>
    <x v="19"/>
    <n v="1"/>
    <s v="pending"/>
    <x v="452"/>
    <n v="3"/>
    <x v="6"/>
    <s v="J&amp;J"/>
    <s v="21/06/2021"/>
    <s v="30/07/2021"/>
    <x v="3"/>
    <x v="1"/>
    <s v="5 days"/>
    <n v="3341201"/>
    <s v="Tshwane Metsweding District Pharmacy"/>
    <m/>
    <n v="120"/>
    <n v="600"/>
  </r>
  <r>
    <x v="2"/>
    <x v="19"/>
    <n v="2"/>
    <n v="3230620"/>
    <x v="453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2"/>
    <n v="3435902"/>
    <x v="454"/>
    <n v="4"/>
    <x v="2"/>
    <s v="J&amp;J"/>
    <s v="21/06/2021"/>
    <s v="30/07/2021"/>
    <x v="3"/>
    <x v="1"/>
    <s v="5 days"/>
    <n v="3341201"/>
    <s v="Tshwane Metsweding District Pharmacy"/>
    <m/>
    <n v="160"/>
    <n v="800"/>
  </r>
  <r>
    <x v="2"/>
    <x v="19"/>
    <n v="2"/>
    <n v="3569347"/>
    <x v="455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2"/>
    <n v="3287132"/>
    <x v="456"/>
    <n v="6"/>
    <x v="2"/>
    <s v="J&amp;J"/>
    <s v="21/06/2021"/>
    <s v="30/07/2021"/>
    <x v="3"/>
    <x v="1"/>
    <s v="5 days"/>
    <n v="3341201"/>
    <s v="Tshwane Metsweding District Pharmacy"/>
    <m/>
    <n v="240"/>
    <n v="1200"/>
  </r>
  <r>
    <x v="2"/>
    <x v="19"/>
    <n v="3"/>
    <s v="pending"/>
    <x v="457"/>
    <n v="3"/>
    <x v="4"/>
    <s v="Pfizer"/>
    <s v="21/06/2021"/>
    <s v="30/07/2021"/>
    <x v="3"/>
    <x v="1"/>
    <s v="5 days"/>
    <n v="3341201"/>
    <s v="Tshwane Metsweding District Pharmacy"/>
    <m/>
    <n v="120"/>
    <n v="600"/>
  </r>
  <r>
    <x v="2"/>
    <x v="19"/>
    <n v="7"/>
    <n v="3597746"/>
    <x v="458"/>
    <n v="2"/>
    <x v="2"/>
    <s v="Pfizer"/>
    <s v="12/07/2021"/>
    <s v="30/07/2021"/>
    <x v="3"/>
    <x v="1"/>
    <s v="5 days"/>
    <n v="3341201"/>
    <s v="Tshwane Metsweding District Pharmacy"/>
    <m/>
    <n v="80"/>
    <n v="400"/>
  </r>
  <r>
    <x v="2"/>
    <x v="19"/>
    <n v="7"/>
    <n v="3875296"/>
    <x v="459"/>
    <n v="4"/>
    <x v="6"/>
    <s v="J&amp;J"/>
    <s v="21/06/2021"/>
    <s v="30/07/2021"/>
    <x v="3"/>
    <x v="1"/>
    <s v="5 days"/>
    <n v="3341201"/>
    <s v="Tshwane Metsweding District Pharmacy"/>
    <m/>
    <n v="160"/>
    <n v="800"/>
  </r>
  <r>
    <x v="2"/>
    <x v="19"/>
    <n v="3"/>
    <s v="pending"/>
    <x v="460"/>
    <n v="0"/>
    <x v="8"/>
    <s v="Pfizer"/>
    <s v="TBA"/>
    <s v="30/07/2021"/>
    <x v="0"/>
    <x v="3"/>
    <s v="TBA"/>
    <m/>
    <s v="Tshwane Metsweding District Pharmacy"/>
    <m/>
    <n v="0"/>
    <n v="25000"/>
  </r>
  <r>
    <x v="2"/>
    <x v="19"/>
    <n v="6"/>
    <s v="pending"/>
    <x v="461"/>
    <n v="0"/>
    <x v="8"/>
    <s v="Pfizer"/>
    <s v="TBA"/>
    <s v="30/07/2021"/>
    <x v="0"/>
    <x v="3"/>
    <s v="TBA"/>
    <m/>
    <s v="Tshwane Metsweding District Pharmacy"/>
    <m/>
    <n v="0"/>
    <n v="25000"/>
  </r>
  <r>
    <x v="3"/>
    <x v="20"/>
    <s v="Dannhauser LM"/>
    <n v="4431882"/>
    <x v="462"/>
    <n v="4"/>
    <x v="2"/>
    <s v="Pfizer"/>
    <d v="2021-05-17T00:00:00"/>
    <d v="2022-03-31T00:00:00"/>
    <x v="3"/>
    <x v="1"/>
    <n v="5"/>
    <n v="4431882"/>
    <s v="Dannhauser CHC"/>
    <n v="1"/>
    <n v="200"/>
    <n v="1000"/>
  </r>
  <r>
    <x v="3"/>
    <x v="20"/>
    <s v="Newcastle LM"/>
    <n v="4348537"/>
    <x v="463"/>
    <n v="10"/>
    <x v="2"/>
    <s v="Pfizer"/>
    <d v="2021-05-17T00:00:00"/>
    <d v="2022-03-31T00:00:00"/>
    <x v="3"/>
    <x v="1"/>
    <n v="5"/>
    <n v="4348537"/>
    <s v="Madadeni Hospital"/>
    <n v="1"/>
    <n v="500"/>
    <n v="2500"/>
  </r>
  <r>
    <x v="3"/>
    <x v="20"/>
    <s v="Newcastle LM"/>
    <n v="4187617"/>
    <x v="464"/>
    <n v="8"/>
    <x v="2"/>
    <s v="Pfizer"/>
    <d v="2021-05-17T00:00:00"/>
    <d v="2022-03-31T00:00:00"/>
    <x v="3"/>
    <x v="1"/>
    <n v="5"/>
    <n v="4187617"/>
    <s v="Newcastle Hospital"/>
    <n v="1"/>
    <n v="400"/>
    <n v="2000"/>
  </r>
  <r>
    <x v="3"/>
    <x v="20"/>
    <s v="Emadlangeni LM"/>
    <n v="4170891"/>
    <x v="465"/>
    <n v="3"/>
    <x v="2"/>
    <s v="Pfizer"/>
    <d v="2021-05-17T00:00:00"/>
    <d v="2022-03-31T00:00:00"/>
    <x v="3"/>
    <x v="1"/>
    <n v="5"/>
    <n v="4348537"/>
    <s v="Madadeni Hospital"/>
    <n v="1"/>
    <n v="150"/>
    <n v="750"/>
  </r>
  <r>
    <x v="3"/>
    <x v="20"/>
    <s v="Dannhauser LM"/>
    <n v="4253039"/>
    <x v="466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155878"/>
    <x v="467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78329"/>
    <x v="468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319765"/>
    <x v="469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81953"/>
    <x v="470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549777"/>
    <x v="471"/>
    <n v="4"/>
    <x v="4"/>
    <s v="Pfizer"/>
    <d v="2021-06-01T00:00:00"/>
    <d v="2022-03-31T00:00:00"/>
    <x v="7"/>
    <x v="2"/>
    <n v="1"/>
    <n v="4431882"/>
    <s v="Dannhauser CHC"/>
    <n v="3"/>
    <n v="200"/>
    <n v="200"/>
  </r>
  <r>
    <x v="3"/>
    <x v="20"/>
    <s v="Dannhauser LM"/>
    <n v="4187216"/>
    <x v="472"/>
    <n v="4"/>
    <x v="4"/>
    <s v="Pfizer"/>
    <d v="2021-07-07T00:00:00"/>
    <d v="2022-03-31T00:00:00"/>
    <x v="7"/>
    <x v="2"/>
    <n v="1"/>
    <n v="4431882"/>
    <s v="Dannhauser CHC"/>
    <n v="8"/>
    <n v="200"/>
    <n v="200"/>
  </r>
  <r>
    <x v="3"/>
    <x v="20"/>
    <s v="Dannhauser LM"/>
    <n v="4688919"/>
    <x v="473"/>
    <n v="4"/>
    <x v="4"/>
    <s v="Pfizer"/>
    <d v="2021-07-07T00:00:00"/>
    <d v="2022-03-31T00:00:00"/>
    <x v="7"/>
    <x v="2"/>
    <n v="1"/>
    <n v="4431882"/>
    <s v="Dannhauser CHC"/>
    <n v="8"/>
    <n v="200"/>
    <n v="200"/>
  </r>
  <r>
    <x v="3"/>
    <x v="20"/>
    <s v="Dannhauser LM"/>
    <n v="4745102"/>
    <x v="474"/>
    <n v="4"/>
    <x v="4"/>
    <s v="Pfizer"/>
    <d v="2021-07-01T00:00:00"/>
    <d v="2022-03-31T00:00:00"/>
    <x v="7"/>
    <x v="2"/>
    <n v="1"/>
    <n v="4431882"/>
    <s v="Dannhauser CHC"/>
    <n v="7"/>
    <n v="200"/>
    <n v="200"/>
  </r>
  <r>
    <x v="3"/>
    <x v="20"/>
    <s v="Dannhauser LM"/>
    <n v="4778273"/>
    <x v="475"/>
    <n v="4"/>
    <x v="4"/>
    <s v="Pfizer"/>
    <d v="2021-07-01T00:00:00"/>
    <d v="2022-03-31T00:00:00"/>
    <x v="7"/>
    <x v="2"/>
    <n v="1"/>
    <n v="4431882"/>
    <s v="Dannhauser CHC"/>
    <n v="7"/>
    <n v="200"/>
    <n v="200"/>
  </r>
  <r>
    <x v="3"/>
    <x v="20"/>
    <s v="Emadlangeni LM"/>
    <n v="4726195"/>
    <x v="476"/>
    <n v="5"/>
    <x v="4"/>
    <s v="Pfizer"/>
    <d v="2021-06-01T00:00:00"/>
    <d v="2022-03-31T00:00:00"/>
    <x v="7"/>
    <x v="2"/>
    <n v="1"/>
    <n v="4170891"/>
    <s v="Niemeyer Hospital"/>
    <n v="3"/>
    <n v="250"/>
    <n v="250"/>
  </r>
  <r>
    <x v="3"/>
    <x v="20"/>
    <s v="Emadlangeni LM"/>
    <n v="4314134"/>
    <x v="477"/>
    <n v="4"/>
    <x v="4"/>
    <s v="Pfizer"/>
    <d v="2021-06-17T00:00:00"/>
    <d v="2022-03-31T00:00:00"/>
    <x v="7"/>
    <x v="2"/>
    <n v="1"/>
    <n v="4170891"/>
    <s v="Niemeyer Hospital"/>
    <n v="5"/>
    <n v="200"/>
    <n v="200"/>
  </r>
  <r>
    <x v="3"/>
    <x v="20"/>
    <s v="Emadlangeni LM"/>
    <n v="4571265"/>
    <x v="478"/>
    <n v="4"/>
    <x v="4"/>
    <s v="Pfizer"/>
    <d v="2021-06-21T00:00:00"/>
    <d v="2022-03-31T00:00:00"/>
    <x v="7"/>
    <x v="2"/>
    <n v="1"/>
    <n v="4170891"/>
    <s v="Niemeyer Hospital"/>
    <n v="6"/>
    <n v="200"/>
    <n v="200"/>
  </r>
  <r>
    <x v="3"/>
    <x v="20"/>
    <s v="Emadlangeni LM"/>
    <n v="4784990"/>
    <x v="479"/>
    <n v="4"/>
    <x v="4"/>
    <s v="Pfizer"/>
    <d v="2021-06-17T00:00:00"/>
    <d v="2022-03-31T00:00:00"/>
    <x v="7"/>
    <x v="2"/>
    <n v="1"/>
    <n v="4170891"/>
    <s v="Niemeyer Hospital"/>
    <n v="5"/>
    <n v="200"/>
    <n v="200"/>
  </r>
  <r>
    <x v="3"/>
    <x v="20"/>
    <s v="Emadlangeni LM"/>
    <n v="4698128"/>
    <x v="480"/>
    <n v="4"/>
    <x v="4"/>
    <s v="Pfizer"/>
    <d v="2021-06-12T00:00:00"/>
    <d v="2022-03-31T00:00:00"/>
    <x v="7"/>
    <x v="2"/>
    <n v="1"/>
    <n v="4170891"/>
    <s v="Niemeyer Hospital"/>
    <n v="4"/>
    <n v="200"/>
    <n v="200"/>
  </r>
  <r>
    <x v="3"/>
    <x v="20"/>
    <s v="Emadlangeni LM"/>
    <n v="4384868"/>
    <x v="481"/>
    <n v="4"/>
    <x v="4"/>
    <s v="Pfizer"/>
    <d v="2021-06-14T00:00:00"/>
    <d v="2022-03-31T00:00:00"/>
    <x v="7"/>
    <x v="2"/>
    <n v="1"/>
    <n v="4170891"/>
    <s v="Niemeyer Hospital"/>
    <n v="5"/>
    <n v="200"/>
    <n v="200"/>
  </r>
  <r>
    <x v="3"/>
    <x v="20"/>
    <s v="Newcastle LM"/>
    <n v="4296421"/>
    <x v="482"/>
    <n v="10"/>
    <x v="4"/>
    <s v="J&amp;J"/>
    <d v="2021-06-23T00:00:00"/>
    <d v="2021-07-31T00:00:00"/>
    <x v="3"/>
    <x v="1"/>
    <n v="2"/>
    <n v="4348537"/>
    <s v="Madadeni Hospital"/>
    <n v="6"/>
    <n v="500"/>
    <n v="1000"/>
  </r>
  <r>
    <x v="3"/>
    <x v="20"/>
    <s v="Newcastle LM"/>
    <n v="4390320"/>
    <x v="483"/>
    <n v="4"/>
    <x v="4"/>
    <s v="Pfizer"/>
    <d v="2021-05-20T00:00:00"/>
    <d v="2022-03-31T00:00:00"/>
    <x v="7"/>
    <x v="2"/>
    <n v="1"/>
    <n v="4348537"/>
    <s v="Madadeni Hospital"/>
    <n v="1"/>
    <n v="200"/>
    <n v="200"/>
  </r>
  <r>
    <x v="3"/>
    <x v="20"/>
    <s v="Newcastle LM"/>
    <n v="4168261"/>
    <x v="484"/>
    <n v="4"/>
    <x v="4"/>
    <s v="Pfizer"/>
    <d v="2021-05-28T00:00:00"/>
    <d v="2022-03-31T00:00:00"/>
    <x v="3"/>
    <x v="1"/>
    <n v="7"/>
    <n v="4348537"/>
    <s v="Madadeni Hospital"/>
    <n v="2"/>
    <n v="200"/>
    <n v="1400"/>
  </r>
  <r>
    <x v="3"/>
    <x v="20"/>
    <s v="Newcastle LM"/>
    <n v="4115089"/>
    <x v="485"/>
    <n v="4"/>
    <x v="4"/>
    <s v="Pfizer"/>
    <d v="2021-05-28T00:00:00"/>
    <d v="2022-03-31T00:00:00"/>
    <x v="7"/>
    <x v="2"/>
    <n v="1"/>
    <n v="4348537"/>
    <s v="Madadeni Hospital"/>
    <n v="2"/>
    <n v="200"/>
    <n v="200"/>
  </r>
  <r>
    <x v="3"/>
    <x v="20"/>
    <s v="Newcastle LM"/>
    <n v="4156569"/>
    <x v="486"/>
    <n v="4"/>
    <x v="4"/>
    <s v="Pfizer"/>
    <d v="2021-06-17T00:00:00"/>
    <d v="2022-03-31T00:00:00"/>
    <x v="3"/>
    <x v="1"/>
    <n v="7"/>
    <n v="4348537"/>
    <s v="Madadeni Hospital"/>
    <n v="5"/>
    <n v="200"/>
    <n v="1400"/>
  </r>
  <r>
    <x v="3"/>
    <x v="20"/>
    <s v="Newcastle LM"/>
    <n v="4214150"/>
    <x v="487"/>
    <n v="10"/>
    <x v="4"/>
    <s v="J&amp;J"/>
    <d v="2021-06-23T00:00:00"/>
    <d v="2022-03-31T00:00:00"/>
    <x v="3"/>
    <x v="1"/>
    <n v="2"/>
    <n v="4348537"/>
    <s v="Madadeni Hospital"/>
    <n v="6"/>
    <n v="500"/>
    <n v="1000"/>
  </r>
  <r>
    <x v="3"/>
    <x v="20"/>
    <s v="Newcastle LM"/>
    <n v="4662137"/>
    <x v="488"/>
    <n v="4"/>
    <x v="4"/>
    <s v="Pfizer"/>
    <d v="2021-06-23T00:00:00"/>
    <d v="2021-07-31T00:00:00"/>
    <x v="7"/>
    <x v="2"/>
    <n v="1"/>
    <n v="4348537"/>
    <s v="Madadeni Hospital"/>
    <n v="6"/>
    <n v="200"/>
    <n v="200"/>
  </r>
  <r>
    <x v="3"/>
    <x v="20"/>
    <s v="Newcastle LM"/>
    <n v="4611147"/>
    <x v="489"/>
    <n v="4"/>
    <x v="4"/>
    <s v="Pfizer"/>
    <d v="2021-06-17T00:00:00"/>
    <d v="2022-03-31T00:00:00"/>
    <x v="7"/>
    <x v="2"/>
    <n v="1"/>
    <n v="4348537"/>
    <s v="Madadeni Hospital"/>
    <n v="5"/>
    <n v="200"/>
    <n v="200"/>
  </r>
  <r>
    <x v="3"/>
    <x v="20"/>
    <s v="Newcastle LM"/>
    <n v="4428196"/>
    <x v="490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212965"/>
    <x v="491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630294"/>
    <x v="492"/>
    <n v="4"/>
    <x v="6"/>
    <s v="Pfizer"/>
    <d v="2021-07-02T00:00:00"/>
    <d v="2022-03-31T00:00:00"/>
    <x v="7"/>
    <x v="2"/>
    <n v="1"/>
    <n v="4348537"/>
    <s v="Madadeni Hospital"/>
    <n v="7"/>
    <n v="200"/>
    <n v="200"/>
  </r>
  <r>
    <x v="3"/>
    <x v="20"/>
    <s v="Newcastle LM"/>
    <n v="4190968"/>
    <x v="493"/>
    <n v="4"/>
    <x v="6"/>
    <s v="Pfizer"/>
    <d v="2021-06-17T00:00:00"/>
    <d v="2022-03-31T00:00:00"/>
    <x v="7"/>
    <x v="2"/>
    <n v="1"/>
    <n v="4348537"/>
    <s v="Madadeni Hospital"/>
    <n v="5"/>
    <n v="200"/>
    <n v="200"/>
  </r>
  <r>
    <x v="3"/>
    <x v="20"/>
    <s v="Newcastle LM"/>
    <n v="4610381"/>
    <x v="494"/>
    <n v="4"/>
    <x v="4"/>
    <s v="Pfizer"/>
    <d v="2021-06-28T00:00:00"/>
    <d v="2022-03-31T00:00:00"/>
    <x v="7"/>
    <x v="2"/>
    <n v="1"/>
    <n v="4348537"/>
    <s v="Madadeni Hospital"/>
    <n v="7"/>
    <n v="200"/>
    <n v="200"/>
  </r>
  <r>
    <x v="3"/>
    <x v="20"/>
    <s v="Newcastle LM"/>
    <n v="4380232"/>
    <x v="495"/>
    <n v="4"/>
    <x v="4"/>
    <s v="Pfizer"/>
    <d v="2021-06-30T00:00:00"/>
    <d v="2022-03-31T00:00:00"/>
    <x v="7"/>
    <x v="2"/>
    <n v="1"/>
    <n v="4348537"/>
    <s v="Madadeni Hospital"/>
    <n v="7"/>
    <n v="200"/>
    <n v="200"/>
  </r>
  <r>
    <x v="3"/>
    <x v="20"/>
    <s v="Newcastle LM"/>
    <n v="4523166"/>
    <x v="496"/>
    <n v="4"/>
    <x v="4"/>
    <s v="Pfizer"/>
    <d v="2021-05-30T00:00:00"/>
    <d v="2022-03-31T00:00:00"/>
    <x v="7"/>
    <x v="2"/>
    <n v="1"/>
    <n v="4187617"/>
    <s v="Newcastle Hospital"/>
    <n v="3"/>
    <n v="200"/>
    <n v="200"/>
  </r>
  <r>
    <x v="3"/>
    <x v="21"/>
    <s v="eThekwini Sub-district"/>
    <n v="4832341"/>
    <x v="497"/>
    <n v="5"/>
    <x v="2"/>
    <s v="Pfizer"/>
    <d v="2021-05-17T00:00:00"/>
    <m/>
    <x v="3"/>
    <x v="1"/>
    <n v="5"/>
    <n v="4832341"/>
    <s v="Addington Hospital"/>
    <n v="1"/>
    <n v="250"/>
    <n v="1250"/>
  </r>
  <r>
    <x v="3"/>
    <x v="21"/>
    <s v="eThekwini Sub-district"/>
    <n v="4472873"/>
    <x v="498"/>
    <n v="5"/>
    <x v="2"/>
    <s v="Pfizer"/>
    <d v="2021-05-17T00:00:00"/>
    <m/>
    <x v="7"/>
    <x v="2"/>
    <n v="5"/>
    <n v="4472873"/>
    <s v="Cato Manor CHC"/>
    <n v="1"/>
    <n v="250"/>
    <n v="1250"/>
  </r>
  <r>
    <x v="3"/>
    <x v="21"/>
    <s v="eThekwini Sub-district"/>
    <n v="4686380"/>
    <x v="499"/>
    <n v="14"/>
    <x v="2"/>
    <s v="Pfizer"/>
    <d v="2021-05-17T00:00:00"/>
    <m/>
    <x v="3"/>
    <x v="1"/>
    <n v="5"/>
    <n v="4686380"/>
    <s v="Clairwood Hospital"/>
    <n v="1"/>
    <n v="700"/>
    <n v="3500"/>
  </r>
  <r>
    <x v="3"/>
    <x v="21"/>
    <s v="eThekwini Sub-district"/>
    <n v="4896314"/>
    <x v="500"/>
    <n v="5"/>
    <x v="2"/>
    <s v="Pfizer"/>
    <d v="2021-05-17T00:00:00"/>
    <m/>
    <x v="7"/>
    <x v="2"/>
    <n v="5"/>
    <n v="4896314"/>
    <s v="Ekuhlengeni Sanatorium Hospital"/>
    <n v="1"/>
    <n v="250"/>
    <n v="1250"/>
  </r>
  <r>
    <x v="3"/>
    <x v="21"/>
    <s v="eThekwini Sub-district"/>
    <n v="4257899"/>
    <x v="501"/>
    <n v="4"/>
    <x v="2"/>
    <s v="Pfizer"/>
    <d v="2021-05-17T00:00:00"/>
    <m/>
    <x v="3"/>
    <x v="1"/>
    <n v="5"/>
    <n v="4257899"/>
    <s v="Inanda C CHC"/>
    <n v="1"/>
    <n v="200"/>
    <n v="1000"/>
  </r>
  <r>
    <x v="3"/>
    <x v="21"/>
    <s v="eThekwini Sub-district"/>
    <n v="4418041"/>
    <x v="502"/>
    <n v="11"/>
    <x v="2"/>
    <s v="Pfizer"/>
    <d v="2021-05-17T00:00:00"/>
    <m/>
    <x v="3"/>
    <x v="1"/>
    <n v="5"/>
    <n v="4418041"/>
    <s v="Inkosi Albert Luthuli Central Hospital"/>
    <n v="1"/>
    <n v="550"/>
    <n v="2750"/>
  </r>
  <r>
    <x v="3"/>
    <x v="21"/>
    <s v="eThekwini Sub-district"/>
    <n v="4335837"/>
    <x v="503"/>
    <n v="5"/>
    <x v="2"/>
    <s v="Pfizer"/>
    <d v="2021-05-17T00:00:00"/>
    <m/>
    <x v="7"/>
    <x v="2"/>
    <n v="5"/>
    <n v="4335837"/>
    <s v="King Dinuzulu Hospital"/>
    <n v="1"/>
    <n v="250"/>
    <n v="1250"/>
  </r>
  <r>
    <x v="3"/>
    <x v="21"/>
    <s v="eThekwini Sub-district"/>
    <n v="4766186"/>
    <x v="504"/>
    <n v="9"/>
    <x v="2"/>
    <s v="Pfizer"/>
    <d v="2021-05-17T00:00:00"/>
    <m/>
    <x v="3"/>
    <x v="1"/>
    <n v="5"/>
    <n v="4766186"/>
    <s v="King Edward VIII Hospital"/>
    <n v="1"/>
    <n v="450"/>
    <n v="2250"/>
  </r>
  <r>
    <x v="3"/>
    <x v="21"/>
    <s v="eThekwini Sub-district"/>
    <n v="4196335"/>
    <x v="505"/>
    <n v="3"/>
    <x v="2"/>
    <s v="Pfizer"/>
    <d v="2021-05-17T00:00:00"/>
    <m/>
    <x v="7"/>
    <x v="2"/>
    <n v="5"/>
    <n v="4196335"/>
    <s v="McCords Hospital"/>
    <n v="1"/>
    <n v="150"/>
    <n v="750"/>
  </r>
  <r>
    <x v="3"/>
    <x v="21"/>
    <s v="eThekwini Sub-district"/>
    <n v="4624233"/>
    <x v="506"/>
    <n v="3"/>
    <x v="2"/>
    <s v="Pfizer"/>
    <d v="2021-05-17T00:00:00"/>
    <m/>
    <x v="7"/>
    <x v="2"/>
    <n v="5"/>
    <n v="4624233"/>
    <s v="Newtown A CHC"/>
    <n v="1"/>
    <n v="150"/>
    <n v="750"/>
  </r>
  <r>
    <x v="3"/>
    <x v="21"/>
    <s v="eThekwini Sub-district"/>
    <n v="4211929"/>
    <x v="507"/>
    <n v="2"/>
    <x v="2"/>
    <s v="Pfizer"/>
    <d v="2021-05-17T00:00:00"/>
    <m/>
    <x v="7"/>
    <x v="2"/>
    <n v="5"/>
    <n v="4211929"/>
    <s v="Osindisweni Hospital"/>
    <n v="1"/>
    <n v="100"/>
    <n v="500"/>
  </r>
  <r>
    <x v="3"/>
    <x v="21"/>
    <s v="eThekwini Sub-district"/>
    <n v="4260585"/>
    <x v="508"/>
    <n v="3"/>
    <x v="2"/>
    <s v="Pfizer"/>
    <d v="2021-05-17T00:00:00"/>
    <m/>
    <x v="7"/>
    <x v="2"/>
    <n v="5"/>
    <n v="4260585"/>
    <s v="Phoenix CHC"/>
    <n v="1"/>
    <n v="150"/>
    <n v="750"/>
  </r>
  <r>
    <x v="3"/>
    <x v="21"/>
    <s v="eThekwini Sub-district"/>
    <n v="4810585"/>
    <x v="509"/>
    <n v="8"/>
    <x v="2"/>
    <s v="Pfizer"/>
    <d v="2021-05-17T00:00:00"/>
    <m/>
    <x v="3"/>
    <x v="1"/>
    <n v="5"/>
    <n v="4810585"/>
    <s v="Prince Mshiyeni Memorial Hospital"/>
    <n v="1"/>
    <n v="400"/>
    <n v="2000"/>
  </r>
  <r>
    <x v="3"/>
    <x v="21"/>
    <s v="eThekwini Sub-district"/>
    <n v="4229401"/>
    <x v="510"/>
    <n v="2"/>
    <x v="2"/>
    <s v="Pfizer"/>
    <d v="2021-05-17T00:00:00"/>
    <m/>
    <x v="7"/>
    <x v="2"/>
    <n v="5"/>
    <n v="4229401"/>
    <s v="RK Khan Hospital"/>
    <n v="1"/>
    <n v="100"/>
    <n v="500"/>
  </r>
  <r>
    <x v="3"/>
    <x v="21"/>
    <s v="eThekwini Sub-district"/>
    <n v="4158109"/>
    <x v="511"/>
    <n v="2"/>
    <x v="2"/>
    <s v="Pfizer"/>
    <d v="2021-05-17T00:00:00"/>
    <m/>
    <x v="7"/>
    <x v="2"/>
    <n v="5"/>
    <n v="4158109"/>
    <s v="St Aidans Hospital"/>
    <n v="1"/>
    <n v="100"/>
    <n v="500"/>
  </r>
  <r>
    <x v="3"/>
    <x v="21"/>
    <s v="eThekwini Sub-district"/>
    <n v="4683460"/>
    <x v="512"/>
    <n v="4"/>
    <x v="2"/>
    <s v="Pfizer"/>
    <d v="2021-05-17T00:00:00"/>
    <m/>
    <x v="3"/>
    <x v="1"/>
    <n v="5"/>
    <n v="4683460"/>
    <s v="St Mary's Hospital (Mariannhill)"/>
    <n v="1"/>
    <n v="200"/>
    <n v="1000"/>
  </r>
  <r>
    <x v="3"/>
    <x v="21"/>
    <s v="eThekwini Sub-district"/>
    <n v="4664737"/>
    <x v="513"/>
    <n v="6"/>
    <x v="2"/>
    <s v="Pfizer"/>
    <d v="2021-05-17T00:00:00"/>
    <m/>
    <x v="3"/>
    <x v="1"/>
    <n v="5"/>
    <n v="4664737"/>
    <s v="Wentworth Hospital"/>
    <n v="1"/>
    <n v="300"/>
    <n v="1500"/>
  </r>
  <r>
    <x v="3"/>
    <x v="21"/>
    <s v="eThekwini Sub-district"/>
    <n v="4321321"/>
    <x v="514"/>
    <n v="7"/>
    <x v="4"/>
    <s v="Pfizer"/>
    <d v="2021-05-17T00:00:00"/>
    <m/>
    <x v="3"/>
    <x v="1"/>
    <n v="5"/>
    <n v="4810585"/>
    <s v="Prince Mshiyeni Memorial Hospital"/>
    <n v="1"/>
    <n v="350"/>
    <n v="1750"/>
  </r>
  <r>
    <x v="3"/>
    <x v="21"/>
    <s v="eThekwini Sub-district"/>
    <n v="4243823"/>
    <x v="515"/>
    <n v="10"/>
    <x v="4"/>
    <s v="Pfizer"/>
    <d v="2021-05-31T00:00:00"/>
    <m/>
    <x v="3"/>
    <x v="1"/>
    <n v="5"/>
    <n v="4440990"/>
    <s v="Mahatma Gandhi Memorial Hospital"/>
    <n v="3"/>
    <n v="500"/>
    <n v="2500"/>
  </r>
  <r>
    <x v="3"/>
    <x v="21"/>
    <s v="eThekwini Sub-district"/>
    <n v="4856850"/>
    <x v="516"/>
    <n v="8"/>
    <x v="4"/>
    <s v="Pfizer"/>
    <d v="2021-05-18T00:00:00"/>
    <m/>
    <x v="3"/>
    <x v="1"/>
    <n v="5"/>
    <n v="4585955"/>
    <s v="KwaMashu Poly CHC"/>
    <n v="1"/>
    <n v="400"/>
    <n v="2000"/>
  </r>
  <r>
    <x v="3"/>
    <x v="21"/>
    <s v="eThekwini Sub-district"/>
    <n v="4316100"/>
    <x v="517"/>
    <n v="18"/>
    <x v="4"/>
    <s v="Pfizer"/>
    <d v="2021-05-17T00:00:00"/>
    <m/>
    <x v="3"/>
    <x v="1"/>
    <n v="7"/>
    <n v="4335837"/>
    <s v="King Dinuzulu Hospital"/>
    <n v="1"/>
    <n v="900"/>
    <n v="6300"/>
  </r>
  <r>
    <x v="3"/>
    <x v="21"/>
    <s v="eThekwini Sub-district"/>
    <n v="4665180"/>
    <x v="518"/>
    <n v="10"/>
    <x v="4"/>
    <s v="Pfizer"/>
    <d v="2021-05-31T00:00:00"/>
    <m/>
    <x v="3"/>
    <x v="1"/>
    <n v="7"/>
    <n v="4543927"/>
    <s v="Hlengisizwe CHC"/>
    <n v="3"/>
    <n v="500"/>
    <n v="3500"/>
  </r>
  <r>
    <x v="3"/>
    <x v="21"/>
    <s v="eThekwini Sub-district"/>
    <n v="4121437"/>
    <x v="519"/>
    <n v="14"/>
    <x v="4"/>
    <s v="Pfizer"/>
    <d v="2021-05-17T00:00:00"/>
    <m/>
    <x v="3"/>
    <x v="1"/>
    <n v="7"/>
    <n v="4683460"/>
    <s v="St Mary's Hospital (Marianhill)"/>
    <n v="1"/>
    <n v="700"/>
    <n v="4900"/>
  </r>
  <r>
    <x v="3"/>
    <x v="21"/>
    <s v="eThekwini Sub-district"/>
    <n v="4156432"/>
    <x v="520"/>
    <n v="8"/>
    <x v="4"/>
    <s v="Pfizer"/>
    <d v="2021-05-24T00:00:00"/>
    <m/>
    <x v="3"/>
    <x v="1"/>
    <n v="5"/>
    <n v="4470218"/>
    <s v="Tongaat CHC"/>
    <n v="2"/>
    <n v="400"/>
    <n v="2000"/>
  </r>
  <r>
    <x v="3"/>
    <x v="21"/>
    <s v="eThekwini Sub-district"/>
    <n v="4432434"/>
    <x v="521"/>
    <n v="5"/>
    <x v="4"/>
    <s v="Pfizer"/>
    <d v="2021-05-31T00:00:00"/>
    <m/>
    <x v="3"/>
    <x v="1"/>
    <n v="5"/>
    <n v="4810585"/>
    <s v="Prince Mshiyeni Memorial Hospital"/>
    <n v="3"/>
    <n v="250"/>
    <n v="1250"/>
  </r>
  <r>
    <x v="3"/>
    <x v="21"/>
    <s v="eThekwini Sub-district"/>
    <n v="4388525"/>
    <x v="522"/>
    <n v="8"/>
    <x v="4"/>
    <s v="Pfizer"/>
    <d v="2021-05-31T00:00:00"/>
    <m/>
    <x v="3"/>
    <x v="1"/>
    <n v="5"/>
    <n v="4194836"/>
    <s v="Hillcrest Hospital"/>
    <n v="3"/>
    <n v="400"/>
    <n v="2000"/>
  </r>
  <r>
    <x v="3"/>
    <x v="21"/>
    <s v="eThekwini Sub-district"/>
    <n v="4458101"/>
    <x v="523"/>
    <n v="4"/>
    <x v="4"/>
    <s v="Pfizer"/>
    <d v="2021-05-17T00:00:00"/>
    <m/>
    <x v="3"/>
    <x v="1"/>
    <n v="5"/>
    <n v="4257899"/>
    <s v="Inanda C CHC"/>
    <n v="1"/>
    <n v="200"/>
    <n v="1000"/>
  </r>
  <r>
    <x v="3"/>
    <x v="21"/>
    <s v="eThekwini Sub-district"/>
    <n v="4529722"/>
    <x v="524"/>
    <n v="6"/>
    <x v="4"/>
    <s v="Pfizer"/>
    <d v="2021-05-31T00:00:00"/>
    <m/>
    <x v="3"/>
    <x v="1"/>
    <n v="5"/>
    <n v="4211929"/>
    <s v="Osindisweni Hospital"/>
    <n v="3"/>
    <n v="300"/>
    <n v="1500"/>
  </r>
  <r>
    <x v="3"/>
    <x v="21"/>
    <s v="eThekwini Sub-district"/>
    <n v="4123218"/>
    <x v="525"/>
    <n v="14"/>
    <x v="4"/>
    <s v="Pfizer"/>
    <d v="2021-05-17T00:00:00"/>
    <m/>
    <x v="3"/>
    <x v="1"/>
    <n v="5"/>
    <n v="4229401"/>
    <s v="RK Khan Hospital"/>
    <n v="1"/>
    <n v="700"/>
    <n v="3500"/>
  </r>
  <r>
    <x v="3"/>
    <x v="21"/>
    <s v="eThekwini Sub-district"/>
    <n v="4434445"/>
    <x v="526"/>
    <n v="3"/>
    <x v="4"/>
    <s v="Pfizer"/>
    <d v="2021-05-17T00:00:00"/>
    <m/>
    <x v="3"/>
    <x v="1"/>
    <n v="5"/>
    <n v="4810585"/>
    <s v="Prince Mshiyeni Memorial Hospital"/>
    <n v="1"/>
    <n v="150"/>
    <n v="750"/>
  </r>
  <r>
    <x v="3"/>
    <x v="21"/>
    <s v="eThekwini Sub-district"/>
    <n v="4738744"/>
    <x v="527"/>
    <n v="2"/>
    <x v="4"/>
    <s v="Pfizer"/>
    <d v="2021-05-31T00:00:00"/>
    <m/>
    <x v="3"/>
    <x v="1"/>
    <n v="5"/>
    <n v="4810585"/>
    <s v="Prince Mshiyeni Memorial Hospital"/>
    <n v="3"/>
    <n v="100"/>
    <n v="500"/>
  </r>
  <r>
    <x v="3"/>
    <x v="21"/>
    <s v="eThekwini Sub-district"/>
    <n v="4531578"/>
    <x v="528"/>
    <n v="5"/>
    <x v="4"/>
    <s v="Pfizer"/>
    <d v="2021-06-07T00:00:00"/>
    <m/>
    <x v="7"/>
    <x v="2"/>
    <n v="5"/>
    <n v="4543927"/>
    <s v="Hlengisizwe CHC"/>
    <n v="4"/>
    <n v="250"/>
    <n v="1250"/>
  </r>
  <r>
    <x v="3"/>
    <x v="21"/>
    <s v="eThekwini Sub-district"/>
    <n v="4484053"/>
    <x v="529"/>
    <n v="2"/>
    <x v="4"/>
    <s v="Pfizer"/>
    <d v="2021-06-07T00:00:00"/>
    <m/>
    <x v="7"/>
    <x v="2"/>
    <n v="5"/>
    <n v="4543927"/>
    <s v="Hlengisizwe CHC"/>
    <n v="4"/>
    <n v="100"/>
    <n v="500"/>
  </r>
  <r>
    <x v="3"/>
    <x v="21"/>
    <s v="eThekwini Sub-district"/>
    <s v=" 4853981"/>
    <x v="530"/>
    <n v="3"/>
    <x v="4"/>
    <s v="Pfizer"/>
    <d v="2021-06-07T00:00:00"/>
    <m/>
    <x v="3"/>
    <x v="1"/>
    <n v="5"/>
    <n v="4163200"/>
    <s v="KwaDabeka Community Health Centre"/>
    <n v="4"/>
    <n v="150"/>
    <n v="750"/>
  </r>
  <r>
    <x v="3"/>
    <x v="22"/>
    <s v="uBuhlebezwe LM"/>
    <n v="4759787"/>
    <x v="531"/>
    <n v="7"/>
    <x v="2"/>
    <s v="Pfizer"/>
    <d v="2021-05-07T00:00:00"/>
    <s v="29/02/2022"/>
    <x v="3"/>
    <x v="1"/>
    <n v="6"/>
    <n v="4759787"/>
    <s v="kz Christ the King Hospital"/>
    <e v="#VALUE!"/>
    <n v="350"/>
    <n v="2100"/>
  </r>
  <r>
    <x v="3"/>
    <x v="22"/>
    <s v="Greater Kokstad LM"/>
    <n v="4585814"/>
    <x v="532"/>
    <n v="6"/>
    <x v="2"/>
    <s v="Pfizer"/>
    <d v="2021-05-17T00:00:00"/>
    <s v="29/02/2022"/>
    <x v="3"/>
    <x v="1"/>
    <n v="6"/>
    <n v="4585814"/>
    <s v="kz East Griqualand and Usher Memorial Hospital"/>
    <e v="#VALUE!"/>
    <n v="300"/>
    <n v="1800"/>
  </r>
  <r>
    <x v="3"/>
    <x v="22"/>
    <s v="Dr Nkosazana Dlamini-Zuma LM"/>
    <n v="4456244"/>
    <x v="533"/>
    <n v="6"/>
    <x v="2"/>
    <s v="Pfizer"/>
    <s v="17/05/2021"/>
    <s v="29/02/2022"/>
    <x v="3"/>
    <x v="1"/>
    <n v="5"/>
    <n v="4456244"/>
    <s v="kz Pholela CHC"/>
    <e v="#VALUE!"/>
    <n v="300"/>
    <n v="1500"/>
  </r>
  <r>
    <x v="3"/>
    <x v="22"/>
    <s v="uMzimkhulu LM"/>
    <n v="4120115"/>
    <x v="534"/>
    <n v="7"/>
    <x v="2"/>
    <s v="Pfizer"/>
    <s v="17/05/2021"/>
    <s v="29/02/2022"/>
    <x v="3"/>
    <x v="1"/>
    <n v="6"/>
    <n v="4120115"/>
    <s v="kz Rietvlei Hospital"/>
    <e v="#VALUE!"/>
    <n v="350"/>
    <n v="2100"/>
  </r>
  <r>
    <x v="3"/>
    <x v="22"/>
    <s v="Dr Nkosazana Dlamini-Zuma LM"/>
    <n v="4645463"/>
    <x v="535"/>
    <n v="7"/>
    <x v="2"/>
    <s v="Pfizer"/>
    <s v="17/05/2021"/>
    <s v="29/02/2022"/>
    <x v="3"/>
    <x v="1"/>
    <n v="5"/>
    <n v="4645463"/>
    <s v="kz St Apollinaris Hospital"/>
    <e v="#VALUE!"/>
    <n v="350"/>
    <n v="1750"/>
  </r>
  <r>
    <x v="3"/>
    <x v="22"/>
    <s v="uMzimkhulu LM"/>
    <n v="4288208"/>
    <x v="536"/>
    <n v="6"/>
    <x v="4"/>
    <s v="Pfizer"/>
    <s v="17/05/2021"/>
    <s v="29/02/2022"/>
    <x v="3"/>
    <x v="1"/>
    <n v="6"/>
    <n v="4120115"/>
    <s v="kz Rietvlei Hospital"/>
    <e v="#VALUE!"/>
    <n v="300"/>
    <n v="1800"/>
  </r>
  <r>
    <x v="3"/>
    <x v="23"/>
    <s v="KwaDukuza LM"/>
    <n v="4740672"/>
    <x v="537"/>
    <n v="3"/>
    <x v="2"/>
    <s v="Pfizer"/>
    <s v="17/05/2021"/>
    <s v="28/02/2022"/>
    <x v="7"/>
    <x v="2"/>
    <n v="5"/>
    <n v="4740672"/>
    <s v="General Justice Gizenga Mpanza"/>
    <e v="#VALUE!"/>
    <n v="150"/>
    <n v="750"/>
  </r>
  <r>
    <x v="3"/>
    <x v="23"/>
    <s v="KwaDukuza LM"/>
    <n v="4136998"/>
    <x v="538"/>
    <n v="1"/>
    <x v="4"/>
    <s v="Pfizer"/>
    <s v="19/05/2021"/>
    <s v="19/05/2021"/>
    <x v="7"/>
    <x v="2"/>
    <n v="1"/>
    <n v="4740672"/>
    <s v="General Justice Gizenga Mpanza"/>
    <e v="#VALUE!"/>
    <n v="50"/>
    <n v="50"/>
  </r>
  <r>
    <x v="3"/>
    <x v="23"/>
    <s v="KwaDukuza LM"/>
    <n v="4383557"/>
    <x v="539"/>
    <n v="6"/>
    <x v="4"/>
    <s v="Pfizer"/>
    <s v="02/07/2021"/>
    <s v="06/07/2021"/>
    <x v="3"/>
    <x v="1"/>
    <n v="7"/>
    <n v="4740672"/>
    <s v="General Justice Gizenga Mpanza"/>
    <e v="#VALUE!"/>
    <n v="300"/>
    <n v="2100"/>
  </r>
  <r>
    <x v="3"/>
    <x v="23"/>
    <s v="KwaDukuza LM"/>
    <n v="4192228"/>
    <x v="540"/>
    <n v="2"/>
    <x v="4"/>
    <s v="Pfizer"/>
    <s v="30/6/2021"/>
    <s v="30/6/2021"/>
    <x v="7"/>
    <x v="2"/>
    <n v="2"/>
    <n v="4740672"/>
    <s v="General Justice Gizenga Mpanza"/>
    <e v="#VALUE!"/>
    <n v="100"/>
    <n v="200"/>
  </r>
  <r>
    <x v="3"/>
    <x v="23"/>
    <s v="KwaDukuza LM"/>
    <n v="4628545"/>
    <x v="541"/>
    <n v="2"/>
    <x v="4"/>
    <s v="Pfizer"/>
    <s v="01/07/2021"/>
    <s v="01/07/2021"/>
    <x v="3"/>
    <x v="1"/>
    <n v="2"/>
    <n v="4740672"/>
    <s v="General Justice Gizenga Mpanza"/>
    <e v="#VALUE!"/>
    <n v="100"/>
    <n v="200"/>
  </r>
  <r>
    <x v="3"/>
    <x v="23"/>
    <s v="KwaDukuza LM"/>
    <n v="4648311"/>
    <x v="542"/>
    <n v="6"/>
    <x v="4"/>
    <s v="Pfizer"/>
    <s v="15/07/2021"/>
    <s v="18/07/2021"/>
    <x v="7"/>
    <x v="2"/>
    <n v="4"/>
    <n v="4740672"/>
    <s v="General Justice Gizenga Mpanza"/>
    <e v="#VALUE!"/>
    <n v="300"/>
    <n v="1200"/>
  </r>
  <r>
    <x v="3"/>
    <x v="23"/>
    <s v="Mandeni LM"/>
    <n v="4732706"/>
    <x v="543"/>
    <n v="3"/>
    <x v="2"/>
    <s v="Pfizer"/>
    <s v="17/05/2021"/>
    <s v="28/02/2022"/>
    <x v="3"/>
    <x v="1"/>
    <n v="7"/>
    <n v="4732706"/>
    <s v="Sundumbili CHC"/>
    <e v="#VALUE!"/>
    <n v="150"/>
    <n v="1050"/>
  </r>
  <r>
    <x v="3"/>
    <x v="23"/>
    <s v="Mandeni LM"/>
    <n v="4325030"/>
    <x v="544"/>
    <n v="3"/>
    <x v="4"/>
    <s v="Pfizer"/>
    <s v="19/07/2021"/>
    <s v="23/07/2021"/>
    <x v="3"/>
    <x v="1"/>
    <n v="5"/>
    <n v="4732706"/>
    <s v="Sundumbili CHC"/>
    <e v="#VALUE!"/>
    <n v="150"/>
    <n v="750"/>
  </r>
  <r>
    <x v="3"/>
    <x v="23"/>
    <s v="Mandeni LM"/>
    <n v="4856151"/>
    <x v="545"/>
    <n v="3"/>
    <x v="4"/>
    <s v="Pfizer"/>
    <s v="12/07/2021"/>
    <s v="16/07/2021"/>
    <x v="3"/>
    <x v="1"/>
    <n v="7"/>
    <n v="4732706"/>
    <s v="Sundumbili CHC"/>
    <e v="#VALUE!"/>
    <n v="150"/>
    <n v="1050"/>
  </r>
  <r>
    <x v="3"/>
    <x v="23"/>
    <s v="Maphumulo LM"/>
    <n v="4845493"/>
    <x v="546"/>
    <n v="3"/>
    <x v="2"/>
    <s v="Pfizer"/>
    <s v="17/05/2021"/>
    <s v="28/02/2022"/>
    <x v="7"/>
    <x v="2"/>
    <n v="5"/>
    <n v="4845493"/>
    <s v="Umphumulo Hospital"/>
    <e v="#VALUE!"/>
    <n v="150"/>
    <n v="750"/>
  </r>
  <r>
    <x v="3"/>
    <x v="23"/>
    <s v="Maphumulo LM"/>
    <n v="4761839"/>
    <x v="547"/>
    <n v="4"/>
    <x v="4"/>
    <s v="Pfizer"/>
    <s v="05/07/2021"/>
    <s v="09/07/2021"/>
    <x v="7"/>
    <x v="2"/>
    <n v="4"/>
    <n v="4845494"/>
    <s v="Umphumulo Hospital"/>
    <e v="#VALUE!"/>
    <n v="200"/>
    <n v="800"/>
  </r>
  <r>
    <x v="3"/>
    <x v="23"/>
    <s v="Maphumulo LM"/>
    <n v="4463967"/>
    <x v="548"/>
    <n v="4"/>
    <x v="4"/>
    <s v="Pfizer"/>
    <s v="19/07/2021"/>
    <s v="20/07/2021"/>
    <x v="7"/>
    <x v="2"/>
    <n v="4"/>
    <n v="4845495"/>
    <s v="Umphumulo Hospital"/>
    <e v="#VALUE!"/>
    <n v="200"/>
    <n v="800"/>
  </r>
  <r>
    <x v="3"/>
    <x v="23"/>
    <s v="Maphumulo LM"/>
    <n v="4153852"/>
    <x v="549"/>
    <n v="4"/>
    <x v="4"/>
    <s v="Pfizer"/>
    <s v="12/07/2021"/>
    <s v="16/07/2021"/>
    <x v="7"/>
    <x v="2"/>
    <n v="4"/>
    <n v="4845496"/>
    <s v="Umphumulo Hospital"/>
    <e v="#VALUE!"/>
    <n v="200"/>
    <n v="800"/>
  </r>
  <r>
    <x v="3"/>
    <x v="23"/>
    <s v="Maphumulo LM"/>
    <n v="4410745"/>
    <x v="550"/>
    <n v="2"/>
    <x v="4"/>
    <s v="Pfizer"/>
    <s v="19/07/2021"/>
    <s v="23/07/2021"/>
    <x v="3"/>
    <x v="1"/>
    <n v="3"/>
    <n v="4788048"/>
    <s v="Untunjambili Hospital"/>
    <e v="#VALUE!"/>
    <n v="100"/>
    <n v="300"/>
  </r>
  <r>
    <x v="3"/>
    <x v="23"/>
    <s v="Maphumulo LM"/>
    <n v="4290628"/>
    <x v="551"/>
    <n v="3"/>
    <x v="4"/>
    <s v="Pfizer"/>
    <s v="28/06/2021"/>
    <s v="02/07/2021"/>
    <x v="7"/>
    <x v="2"/>
    <n v="3"/>
    <n v="4788048"/>
    <s v="Untunjambili Hospital"/>
    <e v="#VALUE!"/>
    <n v="150"/>
    <n v="450"/>
  </r>
  <r>
    <x v="3"/>
    <x v="23"/>
    <s v="Maphumulo LM"/>
    <n v="4868411"/>
    <x v="552"/>
    <n v="2"/>
    <x v="4"/>
    <s v="Pfizer"/>
    <s v="12/0/2021"/>
    <s v="16/07/2021"/>
    <x v="3"/>
    <x v="1"/>
    <n v="3"/>
    <n v="4788048"/>
    <s v="Untunjambili Hospital"/>
    <e v="#VALUE!"/>
    <n v="100"/>
    <n v="300"/>
  </r>
  <r>
    <x v="3"/>
    <x v="23"/>
    <s v="Maphumulo LM"/>
    <n v="4824245"/>
    <x v="553"/>
    <n v="2"/>
    <x v="4"/>
    <s v="Pfizer"/>
    <s v="26/07/2021"/>
    <s v="30/07/2021"/>
    <x v="7"/>
    <x v="2"/>
    <n v="3"/>
    <n v="4788048"/>
    <s v="Untunjambili Hospital"/>
    <e v="#VALUE!"/>
    <n v="100"/>
    <n v="300"/>
  </r>
  <r>
    <x v="3"/>
    <x v="23"/>
    <s v="Ndwedwe LM"/>
    <n v="4562387"/>
    <x v="554"/>
    <n v="3"/>
    <x v="2"/>
    <s v="Pfizer"/>
    <s v="17/05/2021"/>
    <s v="28/02/2022"/>
    <x v="3"/>
    <x v="1"/>
    <n v="7"/>
    <n v="4562387"/>
    <s v="Ndwedwe CHC"/>
    <e v="#VALUE!"/>
    <n v="150"/>
    <n v="1050"/>
  </r>
  <r>
    <x v="3"/>
    <x v="23"/>
    <s v="Ndwedwe LM"/>
    <n v="4393649"/>
    <x v="555"/>
    <n v="3"/>
    <x v="2"/>
    <s v="Pfizer"/>
    <s v="17/05/2021"/>
    <s v="28/02/2022"/>
    <x v="7"/>
    <x v="2"/>
    <n v="5"/>
    <n v="4393649"/>
    <s v="Montebello Hospital "/>
    <e v="#VALUE!"/>
    <n v="150"/>
    <n v="750"/>
  </r>
  <r>
    <x v="3"/>
    <x v="24"/>
    <s v="uMlalazi  LM"/>
    <n v="4779308"/>
    <x v="556"/>
    <n v="2"/>
    <x v="10"/>
    <s v="Pfizer"/>
    <d v="2021-05-25T00:00:00"/>
    <d v="2021-06-06T00:00:00"/>
    <x v="7"/>
    <x v="2"/>
    <n v="4"/>
    <n v="4265362"/>
    <s v="Mbongolwane Hospital "/>
    <n v="2"/>
    <n v="100"/>
    <n v="400"/>
  </r>
  <r>
    <x v="3"/>
    <x v="24"/>
    <s v="uMlalazi  LM"/>
    <n v="4810148"/>
    <x v="557"/>
    <n v="2"/>
    <x v="10"/>
    <s v="Pfizer"/>
    <d v="2021-05-31T00:00:00"/>
    <d v="2021-06-02T00:00:00"/>
    <x v="7"/>
    <x v="2"/>
    <n v="3"/>
    <n v="4265362"/>
    <s v="Mbongolwane Hospital "/>
    <n v="3"/>
    <n v="100"/>
    <n v="300"/>
  </r>
  <r>
    <x v="3"/>
    <x v="24"/>
    <s v="uMlalazi  LM"/>
    <n v="4332704"/>
    <x v="558"/>
    <n v="2"/>
    <x v="10"/>
    <s v="Pfizer"/>
    <d v="2021-06-03T00:00:00"/>
    <d v="2021-06-05T00:00:00"/>
    <x v="7"/>
    <x v="2"/>
    <n v="3"/>
    <n v="4265362"/>
    <s v="Mbongolwane Hospital "/>
    <n v="3"/>
    <n v="100"/>
    <n v="300"/>
  </r>
  <r>
    <x v="3"/>
    <x v="24"/>
    <s v="uMlalazi  LM"/>
    <n v="4463012"/>
    <x v="559"/>
    <n v="2"/>
    <x v="10"/>
    <s v="Pfizer"/>
    <d v="2021-06-03T00:00:00"/>
    <d v="2021-06-05T00:00:00"/>
    <x v="7"/>
    <x v="2"/>
    <n v="3"/>
    <n v="4265362"/>
    <s v="Mbongolwane Hospital "/>
    <n v="3"/>
    <n v="100"/>
    <n v="300"/>
  </r>
  <r>
    <x v="3"/>
    <x v="24"/>
    <s v="uMlalazi  LM"/>
    <n v="4386876"/>
    <x v="560"/>
    <n v="2"/>
    <x v="10"/>
    <s v="Pfizer"/>
    <d v="2021-06-07T00:00:00"/>
    <d v="2021-06-07T00:00:00"/>
    <x v="7"/>
    <x v="2"/>
    <n v="1"/>
    <n v="4265362"/>
    <s v="Mbongolwane Hospital "/>
    <n v="4"/>
    <n v="100"/>
    <n v="100"/>
  </r>
  <r>
    <x v="3"/>
    <x v="24"/>
    <s v="uMlalazi  LM"/>
    <n v="4520962"/>
    <x v="561"/>
    <n v="2"/>
    <x v="10"/>
    <s v="Pfizer"/>
    <d v="2021-06-07T00:00:00"/>
    <d v="2021-06-07T00:00:00"/>
    <x v="7"/>
    <x v="2"/>
    <n v="1"/>
    <n v="4265362"/>
    <s v="Mbongolwane Hospital "/>
    <n v="4"/>
    <n v="100"/>
    <n v="100"/>
  </r>
  <r>
    <x v="3"/>
    <x v="24"/>
    <s v="uMlalazi  LM"/>
    <n v="4298467"/>
    <x v="562"/>
    <n v="2"/>
    <x v="10"/>
    <s v="Pfizer"/>
    <d v="2021-06-08T00:00:00"/>
    <d v="2021-06-08T00:00:00"/>
    <x v="7"/>
    <x v="2"/>
    <n v="1"/>
    <n v="4265362"/>
    <s v="Mbongolwane Hospital "/>
    <n v="4"/>
    <n v="100"/>
    <n v="100"/>
  </r>
  <r>
    <x v="3"/>
    <x v="24"/>
    <s v="uMlalazi  LM"/>
    <n v="4373655"/>
    <x v="563"/>
    <n v="2"/>
    <x v="10"/>
    <s v="Pfizer"/>
    <d v="2021-06-08T00:00:00"/>
    <d v="2021-06-08T00:00:00"/>
    <x v="7"/>
    <x v="2"/>
    <n v="1"/>
    <n v="4265362"/>
    <s v="Mbongolwane Hospital "/>
    <n v="4"/>
    <n v="100"/>
    <n v="100"/>
  </r>
  <r>
    <x v="3"/>
    <x v="24"/>
    <s v="uMlalazi  LM"/>
    <n v="4849436"/>
    <x v="564"/>
    <n v="2"/>
    <x v="10"/>
    <s v="Pfizer"/>
    <d v="2021-06-09T00:00:00"/>
    <d v="2021-06-09T00:00:00"/>
    <x v="7"/>
    <x v="2"/>
    <n v="1"/>
    <n v="4265362"/>
    <s v="Mbongolwane Hospital "/>
    <n v="4"/>
    <n v="100"/>
    <n v="100"/>
  </r>
  <r>
    <x v="3"/>
    <x v="24"/>
    <s v="uMlalazi  LM"/>
    <n v="4232443"/>
    <x v="565"/>
    <n v="2"/>
    <x v="10"/>
    <s v="Pfizer"/>
    <d v="2021-06-09T00:00:00"/>
    <d v="2021-06-09T00:00:00"/>
    <x v="7"/>
    <x v="2"/>
    <n v="1"/>
    <n v="4265362"/>
    <s v="Mbongolwane Hospital "/>
    <n v="4"/>
    <n v="100"/>
    <n v="100"/>
  </r>
  <r>
    <x v="3"/>
    <x v="24"/>
    <s v="uMlalazi  LM"/>
    <n v="4786951"/>
    <x v="566"/>
    <n v="2"/>
    <x v="10"/>
    <s v="Pfizer"/>
    <d v="2021-06-10T00:00:00"/>
    <d v="2021-06-10T00:00:00"/>
    <x v="7"/>
    <x v="2"/>
    <n v="1"/>
    <n v="4265362"/>
    <s v="Mbongolwane Hospital "/>
    <n v="4"/>
    <n v="100"/>
    <n v="100"/>
  </r>
  <r>
    <x v="3"/>
    <x v="24"/>
    <s v="uMlalazi  LM"/>
    <n v="4786951"/>
    <x v="567"/>
    <n v="2"/>
    <x v="10"/>
    <s v="Pfizer"/>
    <d v="2021-06-10T00:00:00"/>
    <d v="2021-06-10T00:00:00"/>
    <x v="7"/>
    <x v="2"/>
    <n v="1"/>
    <n v="4265362"/>
    <s v="Mbongolwane Hospital "/>
    <n v="4"/>
    <n v="100"/>
    <n v="100"/>
  </r>
  <r>
    <x v="3"/>
    <x v="24"/>
    <s v="uMlalazi  LM"/>
    <n v="4591827"/>
    <x v="568"/>
    <n v="2"/>
    <x v="10"/>
    <s v="Pfizer"/>
    <d v="2021-06-11T00:00:00"/>
    <d v="2021-06-11T00:00:00"/>
    <x v="7"/>
    <x v="2"/>
    <n v="1"/>
    <n v="4265362"/>
    <s v="Mbongolwane Hospital "/>
    <n v="4"/>
    <n v="100"/>
    <n v="100"/>
  </r>
  <r>
    <x v="3"/>
    <x v="24"/>
    <s v="uMlalazi  LM"/>
    <n v="4278438"/>
    <x v="569"/>
    <n v="2"/>
    <x v="10"/>
    <s v="Pfizer"/>
    <d v="2021-06-11T00:00:00"/>
    <d v="2021-06-11T00:00:00"/>
    <x v="7"/>
    <x v="2"/>
    <n v="1"/>
    <n v="4265362"/>
    <s v="Mbongolwane Hospital "/>
    <n v="4"/>
    <n v="100"/>
    <n v="100"/>
  </r>
  <r>
    <x v="3"/>
    <x v="24"/>
    <s v="uMlalazi  LM"/>
    <n v="4753036"/>
    <x v="570"/>
    <n v="2"/>
    <x v="10"/>
    <s v="Pfizer"/>
    <d v="2021-06-12T00:00:00"/>
    <d v="2021-06-12T00:00:00"/>
    <x v="7"/>
    <x v="2"/>
    <n v="1"/>
    <n v="4265362"/>
    <s v="Mbongolwane Hospital "/>
    <n v="4"/>
    <n v="100"/>
    <n v="100"/>
  </r>
  <r>
    <x v="3"/>
    <x v="24"/>
    <s v="uMlalazi  LM"/>
    <n v="4687111"/>
    <x v="571"/>
    <n v="2"/>
    <x v="10"/>
    <s v="Pfizer"/>
    <d v="2021-06-14T00:00:00"/>
    <d v="2021-06-14T00:00:00"/>
    <x v="7"/>
    <x v="2"/>
    <n v="1"/>
    <n v="4265362"/>
    <s v="Mbongolwane Hospital "/>
    <n v="5"/>
    <n v="100"/>
    <n v="100"/>
  </r>
  <r>
    <x v="3"/>
    <x v="24"/>
    <s v="uMlalazi  LM"/>
    <n v="4730925"/>
    <x v="572"/>
    <n v="2"/>
    <x v="10"/>
    <s v="Pfizer"/>
    <d v="2021-06-14T00:00:00"/>
    <d v="2021-06-14T00:00:00"/>
    <x v="7"/>
    <x v="2"/>
    <n v="1"/>
    <n v="4265362"/>
    <s v="Mbongolwane Hospital "/>
    <n v="5"/>
    <n v="100"/>
    <n v="100"/>
  </r>
  <r>
    <x v="3"/>
    <x v="24"/>
    <s v="uMlalazi  LM"/>
    <n v="4120570"/>
    <x v="573"/>
    <n v="2"/>
    <x v="10"/>
    <s v="Pfizer"/>
    <d v="2021-06-15T00:00:00"/>
    <d v="2021-06-15T00:00:00"/>
    <x v="7"/>
    <x v="2"/>
    <n v="1"/>
    <n v="4265362"/>
    <s v="Mbongolwane Hospital "/>
    <n v="5"/>
    <n v="100"/>
    <n v="100"/>
  </r>
  <r>
    <x v="3"/>
    <x v="24"/>
    <s v="uMlalazi  LM"/>
    <n v="4355543"/>
    <x v="574"/>
    <n v="2"/>
    <x v="10"/>
    <s v="Pfizer"/>
    <d v="2021-06-15T00:00:00"/>
    <d v="2021-06-15T00:00:00"/>
    <x v="7"/>
    <x v="2"/>
    <n v="1"/>
    <n v="4265362"/>
    <s v="Mbongolwane Hospital "/>
    <n v="5"/>
    <n v="100"/>
    <n v="100"/>
  </r>
  <r>
    <x v="3"/>
    <x v="24"/>
    <s v="uMlalazi  LM"/>
    <n v="4822570"/>
    <x v="575"/>
    <n v="2"/>
    <x v="10"/>
    <s v="Pfizer"/>
    <d v="2021-06-17T00:00:00"/>
    <d v="2021-06-17T00:00:00"/>
    <x v="7"/>
    <x v="2"/>
    <n v="1"/>
    <n v="4265362"/>
    <s v="Mbongolwane Hospital "/>
    <n v="5"/>
    <n v="100"/>
    <n v="100"/>
  </r>
  <r>
    <x v="3"/>
    <x v="24"/>
    <s v="uMlalazi  LM"/>
    <n v="4347818"/>
    <x v="576"/>
    <n v="2"/>
    <x v="10"/>
    <s v="Pfizer"/>
    <d v="2021-06-17T00:00:00"/>
    <d v="2021-06-17T00:00:00"/>
    <x v="7"/>
    <x v="2"/>
    <n v="1"/>
    <n v="4265362"/>
    <s v="Mbongolwane Hospital "/>
    <n v="5"/>
    <n v="100"/>
    <n v="100"/>
  </r>
  <r>
    <x v="3"/>
    <x v="24"/>
    <s v="uMlalazi  LM"/>
    <n v="4122267"/>
    <x v="577"/>
    <n v="2"/>
    <x v="10"/>
    <s v="Pfizer"/>
    <d v="2021-06-18T00:00:00"/>
    <d v="2021-06-18T00:00:00"/>
    <x v="7"/>
    <x v="2"/>
    <n v="1"/>
    <n v="4265362"/>
    <s v="Mbongolwane Hospital "/>
    <n v="5"/>
    <n v="100"/>
    <n v="100"/>
  </r>
  <r>
    <x v="3"/>
    <x v="24"/>
    <s v="uMlalazi  LM"/>
    <n v="4654226"/>
    <x v="578"/>
    <n v="2"/>
    <x v="10"/>
    <s v="Pfizer"/>
    <d v="2021-06-18T00:00:00"/>
    <d v="2021-06-18T00:00:00"/>
    <x v="7"/>
    <x v="2"/>
    <n v="1"/>
    <n v="4265362"/>
    <s v="Mbongolwane Hospital "/>
    <n v="5"/>
    <n v="100"/>
    <n v="100"/>
  </r>
  <r>
    <x v="3"/>
    <x v="24"/>
    <s v="uMlalazi  LM"/>
    <n v="4727713"/>
    <x v="579"/>
    <n v="2"/>
    <x v="10"/>
    <s v="Pfizer"/>
    <d v="2021-06-19T00:00:00"/>
    <d v="2021-06-19T00:00:00"/>
    <x v="7"/>
    <x v="2"/>
    <n v="1"/>
    <n v="4265362"/>
    <s v="Mbongolwane Hospital "/>
    <n v="5"/>
    <n v="100"/>
    <n v="100"/>
  </r>
  <r>
    <x v="3"/>
    <x v="24"/>
    <s v="uMlalazi  LM"/>
    <n v="4352939"/>
    <x v="580"/>
    <n v="2"/>
    <x v="10"/>
    <s v="Pfizer"/>
    <d v="2021-06-21T00:00:00"/>
    <d v="2021-06-21T00:00:00"/>
    <x v="7"/>
    <x v="2"/>
    <n v="1"/>
    <n v="4265362"/>
    <s v="Mbongolwane Hospital "/>
    <n v="6"/>
    <n v="100"/>
    <n v="100"/>
  </r>
  <r>
    <x v="3"/>
    <x v="24"/>
    <s v="uMlalazi  LM"/>
    <n v="4557778"/>
    <x v="581"/>
    <n v="2"/>
    <x v="10"/>
    <s v="Pfizer"/>
    <d v="2021-06-21T00:00:00"/>
    <d v="2021-06-21T00:00:00"/>
    <x v="7"/>
    <x v="2"/>
    <n v="1"/>
    <n v="4265362"/>
    <s v="Mbongolwane Hospital "/>
    <n v="6"/>
    <n v="100"/>
    <n v="100"/>
  </r>
  <r>
    <x v="3"/>
    <x v="24"/>
    <s v="uMlalazi  LM"/>
    <n v="4511185"/>
    <x v="582"/>
    <n v="2"/>
    <x v="10"/>
    <s v="Pfizer"/>
    <d v="2021-06-22T00:00:00"/>
    <d v="2021-06-22T00:00:00"/>
    <x v="7"/>
    <x v="2"/>
    <n v="1"/>
    <n v="4265362"/>
    <s v="Mbongolwane Hospital "/>
    <n v="6"/>
    <n v="100"/>
    <n v="100"/>
  </r>
  <r>
    <x v="3"/>
    <x v="24"/>
    <s v="uMlalazi  LM"/>
    <n v="4875922"/>
    <x v="583"/>
    <n v="2"/>
    <x v="10"/>
    <s v="Pfizer"/>
    <d v="2021-06-22T00:00:00"/>
    <d v="2021-06-22T00:00:00"/>
    <x v="7"/>
    <x v="2"/>
    <n v="1"/>
    <n v="4265362"/>
    <s v="Mbongolwane Hospital "/>
    <n v="6"/>
    <n v="100"/>
    <n v="100"/>
  </r>
  <r>
    <x v="3"/>
    <x v="24"/>
    <s v="uMlalazi  LM"/>
    <n v="4639879"/>
    <x v="584"/>
    <n v="2"/>
    <x v="10"/>
    <s v="Pfizer"/>
    <d v="2021-06-23T00:00:00"/>
    <d v="2021-06-23T00:00:00"/>
    <x v="7"/>
    <x v="2"/>
    <n v="1"/>
    <n v="4265362"/>
    <s v="Mbongolwane Hospital "/>
    <n v="6"/>
    <n v="100"/>
    <n v="100"/>
  </r>
  <r>
    <x v="3"/>
    <x v="24"/>
    <s v="uMlalazi  LM"/>
    <n v="4644297"/>
    <x v="585"/>
    <n v="2"/>
    <x v="10"/>
    <s v="Pfizer"/>
    <d v="2021-06-23T00:00:00"/>
    <d v="2021-06-23T00:00:00"/>
    <x v="7"/>
    <x v="2"/>
    <n v="1"/>
    <n v="4265362"/>
    <s v="Mbongolwane Hospital "/>
    <n v="6"/>
    <n v="100"/>
    <n v="100"/>
  </r>
  <r>
    <x v="3"/>
    <x v="24"/>
    <s v="uMlalazi  LM"/>
    <n v="4191534"/>
    <x v="586"/>
    <n v="2"/>
    <x v="10"/>
    <s v="Pfizer"/>
    <d v="2021-06-24T00:00:00"/>
    <d v="2021-06-24T00:00:00"/>
    <x v="7"/>
    <x v="2"/>
    <n v="1"/>
    <n v="4265362"/>
    <s v="Mbongolwane Hospital "/>
    <n v="6"/>
    <n v="100"/>
    <n v="100"/>
  </r>
  <r>
    <x v="3"/>
    <x v="24"/>
    <s v="uMlalazi  LM"/>
    <n v="4548604"/>
    <x v="587"/>
    <n v="2"/>
    <x v="10"/>
    <s v="Pfizer"/>
    <d v="2021-06-24T00:00:00"/>
    <d v="2021-06-24T00:00:00"/>
    <x v="7"/>
    <x v="2"/>
    <n v="1"/>
    <n v="4265362"/>
    <s v="Mbongolwane Hospital "/>
    <n v="6"/>
    <n v="100"/>
    <n v="100"/>
  </r>
  <r>
    <x v="3"/>
    <x v="24"/>
    <s v="uMlalazi  LM"/>
    <n v="4145313"/>
    <x v="588"/>
    <n v="2"/>
    <x v="10"/>
    <s v="Pfizer"/>
    <d v="2021-06-25T00:00:00"/>
    <d v="2021-06-25T00:00:00"/>
    <x v="7"/>
    <x v="2"/>
    <n v="1"/>
    <n v="4265362"/>
    <s v="Mbongolwane Hospital "/>
    <n v="6"/>
    <n v="100"/>
    <n v="100"/>
  </r>
  <r>
    <x v="3"/>
    <x v="24"/>
    <s v="uMlalazi  LM"/>
    <n v="4453248"/>
    <x v="589"/>
    <n v="2"/>
    <x v="10"/>
    <s v="Pfizer"/>
    <d v="2021-06-25T00:00:00"/>
    <d v="2021-06-25T00:00:00"/>
    <x v="7"/>
    <x v="2"/>
    <n v="1"/>
    <n v="4265362"/>
    <s v="Mbongolwane Hospital "/>
    <n v="6"/>
    <n v="100"/>
    <n v="100"/>
  </r>
  <r>
    <x v="3"/>
    <x v="24"/>
    <s v="uMlalazi  LM"/>
    <m/>
    <x v="590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391472"/>
    <x v="591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342316"/>
    <x v="592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770070"/>
    <x v="593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682138"/>
    <x v="594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243121"/>
    <x v="595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15743"/>
    <x v="596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654644"/>
    <x v="597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763811"/>
    <x v="598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588680"/>
    <x v="599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386876"/>
    <x v="600"/>
    <n v="2"/>
    <x v="10"/>
    <s v="Pfizer"/>
    <m/>
    <m/>
    <x v="7"/>
    <x v="2"/>
    <m/>
    <n v="4265362"/>
    <s v="Mbongolwane Hospital "/>
    <n v="-20"/>
    <n v="100"/>
    <n v="0"/>
  </r>
  <r>
    <x v="3"/>
    <x v="24"/>
    <s v="uMlalazi  LM"/>
    <n v="4140160"/>
    <x v="601"/>
    <n v="1"/>
    <x v="4"/>
    <s v="Pfizer"/>
    <d v="2021-05-24T00:00:00"/>
    <d v="2021-06-29T00:00:00"/>
    <x v="7"/>
    <x v="2"/>
    <n v="2"/>
    <n v="4140160"/>
    <s v="Eshowe Hospital "/>
    <n v="2"/>
    <n v="50"/>
    <n v="100"/>
  </r>
  <r>
    <x v="3"/>
    <x v="24"/>
    <s v="uMlalazi  LM"/>
    <n v="4315027"/>
    <x v="602"/>
    <n v="1"/>
    <x v="4"/>
    <s v="Pfizer"/>
    <d v="2021-05-24T00:00:00"/>
    <s v="28/05/2021"/>
    <x v="7"/>
    <x v="2"/>
    <n v="2"/>
    <n v="4140160"/>
    <s v="Eshowe Hospital "/>
    <n v="2"/>
    <n v="50"/>
    <n v="100"/>
  </r>
  <r>
    <x v="3"/>
    <x v="24"/>
    <s v="uMlalazi  LM"/>
    <n v="4793185"/>
    <x v="603"/>
    <n v="1"/>
    <x v="4"/>
    <s v="Pfizer"/>
    <d v="2021-05-25T00:00:00"/>
    <d v="2021-05-26T00:00:00"/>
    <x v="7"/>
    <x v="2"/>
    <n v="2"/>
    <n v="4140160"/>
    <s v="Eshowe Hospital "/>
    <n v="2"/>
    <n v="50"/>
    <n v="100"/>
  </r>
  <r>
    <x v="3"/>
    <x v="24"/>
    <s v="uMlalazi  LM"/>
    <n v="4134617"/>
    <x v="604"/>
    <n v="1"/>
    <x v="4"/>
    <s v="Pfizer"/>
    <d v="2021-05-25T00:00:00"/>
    <d v="2021-06-11T00:00:00"/>
    <x v="7"/>
    <x v="2"/>
    <n v="2"/>
    <n v="4140160"/>
    <s v="Eshowe Hospital "/>
    <n v="2"/>
    <n v="50"/>
    <n v="100"/>
  </r>
  <r>
    <x v="3"/>
    <x v="24"/>
    <s v="uMlalazi  LM"/>
    <n v="4311922"/>
    <x v="605"/>
    <n v="1"/>
    <x v="4"/>
    <s v="Pfizer"/>
    <d v="2021-05-27T00:00:00"/>
    <d v="2021-05-27T00:00:00"/>
    <x v="7"/>
    <x v="2"/>
    <n v="2"/>
    <n v="4140160"/>
    <s v="Eshowe Hospital "/>
    <n v="2"/>
    <n v="50"/>
    <n v="100"/>
  </r>
  <r>
    <x v="3"/>
    <x v="24"/>
    <s v="uMlalazi  LM"/>
    <n v="4183014"/>
    <x v="606"/>
    <n v="1"/>
    <x v="4"/>
    <s v="Pfizer"/>
    <d v="2021-05-31T00:00:00"/>
    <m/>
    <x v="7"/>
    <x v="2"/>
    <n v="2"/>
    <n v="4140160"/>
    <s v="Eshowe Hospital "/>
    <n v="3"/>
    <n v="50"/>
    <n v="100"/>
  </r>
  <r>
    <x v="3"/>
    <x v="24"/>
    <s v="uMlalazi  LM"/>
    <n v="4186665"/>
    <x v="607"/>
    <n v="1"/>
    <x v="4"/>
    <s v="Pfizer"/>
    <d v="2021-06-01T00:00:00"/>
    <d v="2021-06-01T00:00:00"/>
    <x v="7"/>
    <x v="2"/>
    <n v="2"/>
    <n v="4140160"/>
    <s v="Eshowe Hospital "/>
    <n v="3"/>
    <n v="50"/>
    <n v="100"/>
  </r>
  <r>
    <x v="3"/>
    <x v="24"/>
    <s v="uMlalazi  LM"/>
    <n v="4245730"/>
    <x v="608"/>
    <n v="1"/>
    <x v="4"/>
    <s v="Pfizer"/>
    <d v="2021-06-03T00:00:00"/>
    <d v="2021-06-03T00:00:00"/>
    <x v="7"/>
    <x v="2"/>
    <n v="2"/>
    <n v="4140160"/>
    <s v="Eshowe Hospital "/>
    <n v="3"/>
    <n v="50"/>
    <n v="100"/>
  </r>
  <r>
    <x v="3"/>
    <x v="24"/>
    <s v="uMlalazi  LM"/>
    <n v="4650249"/>
    <x v="609"/>
    <n v="1"/>
    <x v="4"/>
    <s v="Pfizer"/>
    <d v="2021-06-04T00:00:00"/>
    <d v="2021-06-04T00:00:00"/>
    <x v="7"/>
    <x v="2"/>
    <n v="2"/>
    <n v="4140160"/>
    <s v="Eshowe Hospital "/>
    <n v="3"/>
    <n v="50"/>
    <n v="100"/>
  </r>
  <r>
    <x v="3"/>
    <x v="24"/>
    <s v="uMlalazi  LM"/>
    <n v="4294869"/>
    <x v="610"/>
    <n v="1"/>
    <x v="4"/>
    <s v="Pfizer"/>
    <d v="2021-06-07T00:00:00"/>
    <d v="2021-06-08T00:00:00"/>
    <x v="7"/>
    <x v="2"/>
    <n v="2"/>
    <n v="4140160"/>
    <s v="Eshowe Hospital "/>
    <n v="4"/>
    <n v="50"/>
    <n v="100"/>
  </r>
  <r>
    <x v="3"/>
    <x v="24"/>
    <s v="uMlalazi  LM"/>
    <n v="4332795"/>
    <x v="611"/>
    <n v="1"/>
    <x v="4"/>
    <s v="Pfizer"/>
    <d v="2021-06-07T00:00:00"/>
    <d v="2021-06-08T00:00:00"/>
    <x v="7"/>
    <x v="2"/>
    <n v="2"/>
    <n v="4140160"/>
    <s v="Eshowe Hospital "/>
    <n v="4"/>
    <n v="50"/>
    <n v="100"/>
  </r>
  <r>
    <x v="3"/>
    <x v="24"/>
    <s v="uMlalazi  LM"/>
    <n v="4245943"/>
    <x v="612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371959"/>
    <x v="613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440354"/>
    <x v="614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785534"/>
    <x v="615"/>
    <n v="1"/>
    <x v="4"/>
    <s v="Pfizer"/>
    <d v="2021-06-09T00:00:00"/>
    <d v="2021-06-09T00:00:00"/>
    <x v="7"/>
    <x v="2"/>
    <n v="2"/>
    <n v="4140160"/>
    <s v="Eshowe Hospital "/>
    <n v="4"/>
    <n v="50"/>
    <n v="100"/>
  </r>
  <r>
    <x v="3"/>
    <x v="24"/>
    <s v="uMlalazi  LM"/>
    <n v="4725702"/>
    <x v="616"/>
    <n v="1"/>
    <x v="4"/>
    <s v="Pfizer"/>
    <d v="2021-06-09T00:00:00"/>
    <d v="2021-06-10T00:00:00"/>
    <x v="7"/>
    <x v="2"/>
    <n v="2"/>
    <n v="4140160"/>
    <s v="Eshowe Hospital "/>
    <n v="4"/>
    <n v="50"/>
    <n v="100"/>
  </r>
  <r>
    <x v="3"/>
    <x v="24"/>
    <s v="uMlalazi  LM"/>
    <n v="4725702"/>
    <x v="616"/>
    <n v="1"/>
    <x v="4"/>
    <s v="Pfizer"/>
    <d v="2021-06-09T00:00:00"/>
    <d v="2021-06-10T00:00:00"/>
    <x v="7"/>
    <x v="2"/>
    <n v="2"/>
    <n v="4140160"/>
    <s v="Eshowe Hospital "/>
    <n v="4"/>
    <n v="50"/>
    <n v="100"/>
  </r>
  <r>
    <x v="3"/>
    <x v="24"/>
    <s v="uMlalazi  LM"/>
    <n v="4413227"/>
    <x v="617"/>
    <n v="1"/>
    <x v="4"/>
    <s v="Pfizer"/>
    <d v="2021-06-12T00:00:00"/>
    <d v="2021-06-12T00:00:00"/>
    <x v="7"/>
    <x v="2"/>
    <n v="2"/>
    <n v="4140160"/>
    <s v="Eshowe Hospital "/>
    <n v="4"/>
    <n v="50"/>
    <n v="100"/>
  </r>
  <r>
    <x v="3"/>
    <x v="24"/>
    <s v="uMlalazi  LM"/>
    <n v="4764177"/>
    <x v="618"/>
    <n v="1"/>
    <x v="4"/>
    <s v="Pfizer"/>
    <s v="14/6/2021"/>
    <d v="2021-06-14T00:00:00"/>
    <x v="7"/>
    <x v="2"/>
    <n v="2"/>
    <n v="4140160"/>
    <s v="Eshowe Hospital "/>
    <e v="#VALUE!"/>
    <n v="50"/>
    <n v="100"/>
  </r>
  <r>
    <x v="3"/>
    <x v="24"/>
    <s v="uMlalazi  LM"/>
    <n v="4469466"/>
    <x v="619"/>
    <n v="1"/>
    <x v="4"/>
    <s v="Pfizer"/>
    <s v="14/06/2021"/>
    <d v="2021-07-01T00:00:00"/>
    <x v="7"/>
    <x v="2"/>
    <n v="2"/>
    <n v="4140160"/>
    <s v="Eshowe Hospital "/>
    <e v="#VALUE!"/>
    <n v="50"/>
    <n v="100"/>
  </r>
  <r>
    <x v="3"/>
    <x v="24"/>
    <s v="uMlalazi  LM"/>
    <n v="4216726"/>
    <x v="620"/>
    <n v="1"/>
    <x v="4"/>
    <s v="Pfizer"/>
    <d v="2021-06-14T00:00:00"/>
    <s v="23/06/2021"/>
    <x v="7"/>
    <x v="2"/>
    <n v="2"/>
    <n v="4140160"/>
    <s v="Eshowe Hospital "/>
    <n v="5"/>
    <n v="50"/>
    <n v="100"/>
  </r>
  <r>
    <x v="3"/>
    <x v="24"/>
    <s v="uMlalazi  LM"/>
    <n v="4286664"/>
    <x v="621"/>
    <n v="1"/>
    <x v="4"/>
    <s v="Pfizer"/>
    <d v="2021-06-14T00:00:00"/>
    <d v="2021-06-14T00:00:00"/>
    <x v="7"/>
    <x v="2"/>
    <n v="2"/>
    <n v="4140160"/>
    <s v="Eshowe Hospital "/>
    <n v="5"/>
    <n v="50"/>
    <n v="100"/>
  </r>
  <r>
    <x v="3"/>
    <x v="24"/>
    <s v="uMlalazi  LM"/>
    <n v="4385065"/>
    <x v="622"/>
    <n v="1"/>
    <x v="4"/>
    <s v="Pfizer"/>
    <s v="14/06/2021"/>
    <s v="14/06/2021"/>
    <x v="7"/>
    <x v="2"/>
    <n v="2"/>
    <n v="4140160"/>
    <s v="Eshowe Hospital "/>
    <e v="#VALUE!"/>
    <n v="50"/>
    <n v="100"/>
  </r>
  <r>
    <x v="3"/>
    <x v="24"/>
    <s v="uMlalazi  LM"/>
    <n v="4189491"/>
    <x v="623"/>
    <n v="1"/>
    <x v="4"/>
    <s v="Pfizer"/>
    <d v="2021-06-15T00:00:00"/>
    <s v="25/06/2021"/>
    <x v="7"/>
    <x v="2"/>
    <n v="2"/>
    <n v="4140160"/>
    <s v="Eshowe Hospital "/>
    <n v="5"/>
    <n v="50"/>
    <n v="100"/>
  </r>
  <r>
    <x v="3"/>
    <x v="24"/>
    <s v="uMlalazi  LM"/>
    <n v="4579793"/>
    <x v="624"/>
    <n v="1"/>
    <x v="4"/>
    <s v="Pfizer"/>
    <d v="2021-06-15T00:00:00"/>
    <d v="2021-06-25T00:00:00"/>
    <x v="7"/>
    <x v="2"/>
    <n v="2"/>
    <n v="4140160"/>
    <s v="Eshowe Hospital "/>
    <n v="5"/>
    <n v="50"/>
    <n v="100"/>
  </r>
  <r>
    <x v="3"/>
    <x v="24"/>
    <s v="uMlalazi  LM"/>
    <n v="4135979"/>
    <x v="625"/>
    <n v="1"/>
    <x v="4"/>
    <s v="Pfizer"/>
    <s v="15/06/2021"/>
    <s v="15/06/2021"/>
    <x v="7"/>
    <x v="2"/>
    <n v="2"/>
    <n v="4140160"/>
    <s v="Eshowe Hospital "/>
    <e v="#VALUE!"/>
    <n v="50"/>
    <n v="100"/>
  </r>
  <r>
    <x v="3"/>
    <x v="24"/>
    <s v="uMlalazi  LM"/>
    <n v="4839501"/>
    <x v="626"/>
    <n v="1"/>
    <x v="4"/>
    <s v="Pfizer"/>
    <d v="2021-06-15T00:00:00"/>
    <d v="2021-06-22T00:00:00"/>
    <x v="7"/>
    <x v="2"/>
    <n v="2"/>
    <n v="4140160"/>
    <s v="Eshowe Hospital "/>
    <n v="5"/>
    <n v="50"/>
    <n v="100"/>
  </r>
  <r>
    <x v="3"/>
    <x v="24"/>
    <s v="uMlalazi  LM"/>
    <n v="4476220"/>
    <x v="627"/>
    <n v="1"/>
    <x v="4"/>
    <s v="Pfizer"/>
    <s v="15/06/2021"/>
    <s v="15/06/2021"/>
    <x v="7"/>
    <x v="2"/>
    <n v="2"/>
    <n v="4140160"/>
    <s v="Eshowe Hospital "/>
    <e v="#VALUE!"/>
    <n v="50"/>
    <n v="100"/>
  </r>
  <r>
    <x v="3"/>
    <x v="24"/>
    <s v="uMlalazi  LM"/>
    <n v="4656266"/>
    <x v="628"/>
    <n v="1"/>
    <x v="4"/>
    <s v="Pfizer"/>
    <d v="2021-06-15T00:00:00"/>
    <s v="25/06/2021"/>
    <x v="7"/>
    <x v="2"/>
    <n v="2"/>
    <n v="4140160"/>
    <s v="Eshowe Hospital "/>
    <n v="5"/>
    <n v="50"/>
    <n v="100"/>
  </r>
  <r>
    <x v="3"/>
    <x v="24"/>
    <s v="uMlalazi  LM"/>
    <n v="4415709"/>
    <x v="629"/>
    <n v="1"/>
    <x v="4"/>
    <s v="Pfizer"/>
    <s v="16/6/2021"/>
    <d v="2021-06-16T00:00:00"/>
    <x v="7"/>
    <x v="2"/>
    <n v="2"/>
    <n v="4140160"/>
    <s v="Eshowe Hospital "/>
    <e v="#VALUE!"/>
    <n v="50"/>
    <n v="100"/>
  </r>
  <r>
    <x v="3"/>
    <x v="24"/>
    <s v="uMlalazi  LM"/>
    <n v="4487864"/>
    <x v="630"/>
    <n v="1"/>
    <x v="4"/>
    <s v="Pfizer"/>
    <s v="16/06/2021"/>
    <s v="16/06/2021"/>
    <x v="7"/>
    <x v="2"/>
    <n v="2"/>
    <n v="4140160"/>
    <s v="Eshowe Hospital "/>
    <e v="#VALUE!"/>
    <n v="50"/>
    <n v="100"/>
  </r>
  <r>
    <x v="3"/>
    <x v="24"/>
    <s v="uMlalazi  LM"/>
    <n v="4346221"/>
    <x v="631"/>
    <n v="1"/>
    <x v="4"/>
    <s v="Pfizer"/>
    <d v="2021-06-16T00:00:00"/>
    <d v="2021-06-16T00:00:00"/>
    <x v="7"/>
    <x v="2"/>
    <n v="2"/>
    <n v="4140160"/>
    <s v="Eshowe Hospital "/>
    <n v="5"/>
    <n v="50"/>
    <n v="100"/>
  </r>
  <r>
    <x v="3"/>
    <x v="24"/>
    <s v="uMlalazi  LM"/>
    <n v="4848088"/>
    <x v="632"/>
    <n v="1"/>
    <x v="4"/>
    <s v="Pfizer"/>
    <s v="16/06/2021"/>
    <s v="16/06/2021"/>
    <x v="7"/>
    <x v="2"/>
    <n v="2"/>
    <n v="4140160"/>
    <s v="Eshowe Hospital "/>
    <e v="#VALUE!"/>
    <n v="50"/>
    <n v="100"/>
  </r>
  <r>
    <x v="3"/>
    <x v="24"/>
    <s v="uMlalazi  LM"/>
    <n v="4515180"/>
    <x v="633"/>
    <n v="1"/>
    <x v="4"/>
    <s v="Pfizer"/>
    <d v="2021-06-16T00:00:00"/>
    <d v="2021-06-16T00:00:00"/>
    <x v="7"/>
    <x v="2"/>
    <n v="2"/>
    <n v="4140160"/>
    <s v="Eshowe Hospital "/>
    <n v="5"/>
    <n v="50"/>
    <n v="100"/>
  </r>
  <r>
    <x v="3"/>
    <x v="24"/>
    <s v="uMlalazi  LM"/>
    <n v="4125049"/>
    <x v="634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466570"/>
    <x v="635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640035"/>
    <x v="636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813783"/>
    <x v="637"/>
    <n v="1"/>
    <x v="4"/>
    <s v="Pfizer"/>
    <s v="17/12/2021"/>
    <d v="2021-06-17T00:00:00"/>
    <x v="7"/>
    <x v="2"/>
    <n v="2"/>
    <n v="4140160"/>
    <s v="Eshowe Hospital "/>
    <e v="#VALUE!"/>
    <n v="50"/>
    <n v="100"/>
  </r>
  <r>
    <x v="3"/>
    <x v="24"/>
    <s v="uMlalazi  LM"/>
    <n v="4292200"/>
    <x v="638"/>
    <n v="1"/>
    <x v="4"/>
    <s v="Pfizer"/>
    <s v="17/06/2021"/>
    <s v="17/06/2021"/>
    <x v="7"/>
    <x v="2"/>
    <n v="2"/>
    <n v="4140160"/>
    <s v="Eshowe Hospital "/>
    <e v="#VALUE!"/>
    <n v="50"/>
    <n v="100"/>
  </r>
  <r>
    <x v="3"/>
    <x v="24"/>
    <s v="uMlalazi  LM"/>
    <n v="4520500"/>
    <x v="639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744039"/>
    <x v="640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561673"/>
    <x v="641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257121"/>
    <x v="642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27851"/>
    <x v="643"/>
    <n v="1"/>
    <x v="4"/>
    <s v="Pfizer"/>
    <s v="18/06/2021"/>
    <s v="18/06/2021"/>
    <x v="7"/>
    <x v="2"/>
    <n v="2"/>
    <n v="4140160"/>
    <s v="Eshowe Hospital "/>
    <e v="#VALUE!"/>
    <n v="50"/>
    <n v="100"/>
  </r>
  <r>
    <x v="3"/>
    <x v="24"/>
    <s v="uMlalazi  LM"/>
    <n v="4595220"/>
    <x v="644"/>
    <n v="1"/>
    <x v="4"/>
    <s v="Pfizer"/>
    <d v="2021-06-19T00:00:00"/>
    <d v="2021-06-19T00:00:00"/>
    <x v="7"/>
    <x v="2"/>
    <n v="2"/>
    <n v="4140160"/>
    <s v="Eshowe Hospital "/>
    <n v="5"/>
    <n v="50"/>
    <n v="100"/>
  </r>
  <r>
    <x v="3"/>
    <x v="24"/>
    <s v="uMlalazi  LM"/>
    <n v="4580336"/>
    <x v="645"/>
    <n v="1"/>
    <x v="4"/>
    <s v="Pfizer"/>
    <d v="2021-06-19T00:00:00"/>
    <d v="2021-06-19T00:00:00"/>
    <x v="7"/>
    <x v="2"/>
    <n v="2"/>
    <n v="4140160"/>
    <s v="Eshowe Hospital "/>
    <n v="5"/>
    <n v="50"/>
    <n v="100"/>
  </r>
  <r>
    <x v="3"/>
    <x v="24"/>
    <s v="uMlalazi  LM"/>
    <n v="4218190"/>
    <x v="646"/>
    <n v="1"/>
    <x v="4"/>
    <s v="Pfizer"/>
    <s v="19/06/2021"/>
    <s v="26/06/2021"/>
    <x v="7"/>
    <x v="2"/>
    <n v="2"/>
    <n v="4140160"/>
    <s v="Eshowe Hospital "/>
    <e v="#VALUE!"/>
    <n v="50"/>
    <n v="100"/>
  </r>
  <r>
    <x v="3"/>
    <x v="24"/>
    <s v="uMlalazi  LM"/>
    <n v="4860400"/>
    <x v="647"/>
    <n v="1"/>
    <x v="4"/>
    <s v="Pfizer"/>
    <d v="2021-06-21T00:00:00"/>
    <d v="2021-06-21T00:00:00"/>
    <x v="7"/>
    <x v="2"/>
    <n v="2"/>
    <n v="4140160"/>
    <s v="Eshowe Hospital "/>
    <n v="6"/>
    <n v="50"/>
    <n v="100"/>
  </r>
  <r>
    <x v="3"/>
    <x v="24"/>
    <s v="uMlalazi  LM"/>
    <n v="4240030"/>
    <x v="648"/>
    <n v="1"/>
    <x v="4"/>
    <s v="Pfizer"/>
    <d v="2021-06-21T00:00:00"/>
    <s v="21/06/2021"/>
    <x v="7"/>
    <x v="2"/>
    <n v="2"/>
    <n v="4140160"/>
    <s v="Eshowe Hospital "/>
    <n v="6"/>
    <n v="50"/>
    <n v="100"/>
  </r>
  <r>
    <x v="3"/>
    <x v="24"/>
    <s v="uMlalazi  LM"/>
    <n v="4869677"/>
    <x v="649"/>
    <n v="1"/>
    <x v="4"/>
    <s v="Pfizer"/>
    <d v="2021-06-21T00:00:00"/>
    <s v="28/06/2021"/>
    <x v="7"/>
    <x v="2"/>
    <n v="2"/>
    <n v="4140160"/>
    <s v="Eshowe Hospital "/>
    <n v="6"/>
    <n v="50"/>
    <n v="100"/>
  </r>
  <r>
    <x v="3"/>
    <x v="24"/>
    <s v="uMlalazi  LM"/>
    <n v="4353474"/>
    <x v="650"/>
    <n v="1"/>
    <x v="4"/>
    <s v="Pfizer"/>
    <d v="2021-06-21T00:00:00"/>
    <d v="2021-06-21T00:00:00"/>
    <x v="7"/>
    <x v="2"/>
    <n v="2"/>
    <n v="4140160"/>
    <s v="Eshowe Hospital "/>
    <n v="6"/>
    <n v="50"/>
    <n v="100"/>
  </r>
  <r>
    <x v="3"/>
    <x v="24"/>
    <s v="uMlalazi  LM"/>
    <n v="4458969"/>
    <x v="633"/>
    <n v="1"/>
    <x v="4"/>
    <s v="Pfizer"/>
    <d v="2021-06-23T00:00:00"/>
    <s v="22/06/2021"/>
    <x v="7"/>
    <x v="2"/>
    <n v="2"/>
    <n v="4140160"/>
    <s v="Eshowe Hospital "/>
    <n v="6"/>
    <n v="50"/>
    <n v="100"/>
  </r>
  <r>
    <x v="3"/>
    <x v="24"/>
    <s v="uMlalazi  LM"/>
    <n v="4696347"/>
    <x v="651"/>
    <n v="1"/>
    <x v="4"/>
    <s v="Pfizer"/>
    <d v="2021-06-22T00:00:00"/>
    <d v="2021-06-22T00:00:00"/>
    <x v="7"/>
    <x v="2"/>
    <n v="2"/>
    <n v="4140160"/>
    <s v="Eshowe Hospital "/>
    <n v="6"/>
    <n v="50"/>
    <n v="100"/>
  </r>
  <r>
    <x v="3"/>
    <x v="24"/>
    <s v="uMlalazi  LM"/>
    <n v="4842796"/>
    <x v="652"/>
    <n v="1"/>
    <x v="4"/>
    <s v="Pfizer"/>
    <d v="2021-06-22T00:00:00"/>
    <s v="22/06/2021"/>
    <x v="7"/>
    <x v="2"/>
    <n v="2"/>
    <n v="4140160"/>
    <s v="Eshowe Hospital "/>
    <n v="6"/>
    <n v="50"/>
    <n v="100"/>
  </r>
  <r>
    <x v="3"/>
    <x v="24"/>
    <s v="uMlalazi  LM"/>
    <n v="4689573"/>
    <x v="653"/>
    <n v="1"/>
    <x v="4"/>
    <s v="Pfizer"/>
    <d v="2021-06-23T00:00:00"/>
    <s v="22/06/2021"/>
    <x v="7"/>
    <x v="2"/>
    <n v="2"/>
    <n v="4140160"/>
    <s v="Eshowe Hospital "/>
    <n v="6"/>
    <n v="50"/>
    <n v="100"/>
  </r>
  <r>
    <x v="3"/>
    <x v="24"/>
    <s v="uMlalazi  LM"/>
    <n v="4398675"/>
    <x v="654"/>
    <n v="1"/>
    <x v="4"/>
    <s v="Pfizer"/>
    <d v="2021-06-22T00:00:00"/>
    <d v="2021-06-22T00:00:00"/>
    <x v="7"/>
    <x v="2"/>
    <n v="2"/>
    <n v="4140160"/>
    <s v="Eshowe Hospital "/>
    <n v="6"/>
    <n v="50"/>
    <n v="100"/>
  </r>
  <r>
    <x v="3"/>
    <x v="24"/>
    <s v="uMlalazi  LM"/>
    <n v="4840458"/>
    <x v="655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840458"/>
    <x v="655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242649"/>
    <x v="656"/>
    <n v="1"/>
    <x v="4"/>
    <s v="Pfizer"/>
    <d v="2021-06-23T00:00:00"/>
    <s v="23/06/2021"/>
    <x v="7"/>
    <x v="2"/>
    <n v="2"/>
    <n v="4140160"/>
    <s v="Eshowe Hospital "/>
    <n v="6"/>
    <n v="50"/>
    <n v="100"/>
  </r>
  <r>
    <x v="3"/>
    <x v="24"/>
    <s v="uMlalazi  LM"/>
    <n v="4518395"/>
    <x v="657"/>
    <n v="1"/>
    <x v="4"/>
    <s v="Pfizer"/>
    <d v="2021-06-24T00:00:00"/>
    <d v="2021-06-24T00:00:00"/>
    <x v="7"/>
    <x v="2"/>
    <n v="2"/>
    <n v="4140160"/>
    <s v="Eshowe Hospital "/>
    <n v="6"/>
    <n v="50"/>
    <n v="100"/>
  </r>
  <r>
    <x v="3"/>
    <x v="24"/>
    <s v="uMlalazi  LM"/>
    <n v="4896017"/>
    <x v="658"/>
    <n v="1"/>
    <x v="4"/>
    <s v="Pfizer"/>
    <d v="2021-06-24T00:00:00"/>
    <s v="24/06/2021"/>
    <x v="7"/>
    <x v="2"/>
    <n v="2"/>
    <n v="4140160"/>
    <s v="Eshowe Hospital "/>
    <n v="6"/>
    <n v="50"/>
    <n v="100"/>
  </r>
  <r>
    <x v="3"/>
    <x v="24"/>
    <s v="uMlalazi  LM"/>
    <n v="4691943"/>
    <x v="659"/>
    <n v="1"/>
    <x v="4"/>
    <s v="Pfizer"/>
    <d v="2021-06-25T00:00:00"/>
    <d v="2021-06-25T00:00:00"/>
    <x v="7"/>
    <x v="2"/>
    <n v="2"/>
    <n v="4140160"/>
    <s v="Eshowe Hospital "/>
    <n v="6"/>
    <n v="50"/>
    <n v="100"/>
  </r>
  <r>
    <x v="3"/>
    <x v="24"/>
    <s v="uMlalazi  LM"/>
    <n v="4337253"/>
    <x v="660"/>
    <n v="1"/>
    <x v="4"/>
    <s v="Pfizer"/>
    <d v="2021-06-25T00:00:00"/>
    <s v="25/06/2021"/>
    <x v="7"/>
    <x v="2"/>
    <n v="2"/>
    <n v="4140160"/>
    <s v="Eshowe Hospital "/>
    <n v="6"/>
    <n v="50"/>
    <n v="100"/>
  </r>
  <r>
    <x v="3"/>
    <x v="24"/>
    <s v="uMlalazi  LM"/>
    <n v="4233601"/>
    <x v="661"/>
    <n v="1"/>
    <x v="4"/>
    <s v="Pfizer"/>
    <d v="2021-06-28T00:00:00"/>
    <s v="28/06/2021"/>
    <x v="7"/>
    <x v="2"/>
    <n v="2"/>
    <n v="4140160"/>
    <s v="Eshowe Hospital "/>
    <n v="7"/>
    <n v="50"/>
    <n v="100"/>
  </r>
  <r>
    <x v="3"/>
    <x v="24"/>
    <s v="uMlalazi  LM"/>
    <n v="4144909"/>
    <x v="662"/>
    <n v="1"/>
    <x v="4"/>
    <s v="Pfizer"/>
    <d v="2021-06-29T00:00:00"/>
    <s v="28/06/2021"/>
    <x v="7"/>
    <x v="2"/>
    <n v="2"/>
    <n v="4140160"/>
    <s v="Eshowe Hospital "/>
    <n v="7"/>
    <n v="50"/>
    <n v="100"/>
  </r>
  <r>
    <x v="3"/>
    <x v="24"/>
    <s v="uMlalazi  LM"/>
    <n v="4313909"/>
    <x v="663"/>
    <n v="1"/>
    <x v="4"/>
    <s v="Pfizer"/>
    <d v="2021-06-30T00:00:00"/>
    <d v="2021-06-28T00:00:00"/>
    <x v="7"/>
    <x v="2"/>
    <n v="2"/>
    <n v="4140160"/>
    <s v="Eshowe Hospital "/>
    <n v="7"/>
    <n v="50"/>
    <n v="100"/>
  </r>
  <r>
    <x v="3"/>
    <x v="24"/>
    <s v="uMlalazi  LM"/>
    <n v="4363453"/>
    <x v="664"/>
    <n v="1"/>
    <x v="4"/>
    <s v="Pfizer"/>
    <d v="2021-07-01T00:00:00"/>
    <s v="28/06/2021"/>
    <x v="7"/>
    <x v="2"/>
    <n v="2"/>
    <n v="4140160"/>
    <s v="Eshowe Hospital "/>
    <n v="7"/>
    <n v="50"/>
    <n v="100"/>
  </r>
  <r>
    <x v="3"/>
    <x v="24"/>
    <s v="uMlalazi  LM"/>
    <n v="4632148"/>
    <x v="665"/>
    <n v="1"/>
    <x v="4"/>
    <s v="Pfizer"/>
    <d v="2021-07-02T00:00:00"/>
    <s v="28/06/2021"/>
    <x v="7"/>
    <x v="2"/>
    <n v="2"/>
    <n v="4140160"/>
    <s v="Eshowe Hospital "/>
    <n v="7"/>
    <n v="50"/>
    <n v="100"/>
  </r>
  <r>
    <x v="3"/>
    <x v="24"/>
    <s v="uMlalazi  LM"/>
    <n v="4761984"/>
    <x v="666"/>
    <n v="1"/>
    <x v="4"/>
    <s v="Pfizer"/>
    <d v="2021-07-03T00:00:00"/>
    <s v="28/06/2021"/>
    <x v="7"/>
    <x v="2"/>
    <n v="2"/>
    <n v="4140160"/>
    <s v="Eshowe Hospital "/>
    <n v="7"/>
    <n v="50"/>
    <n v="100"/>
  </r>
  <r>
    <x v="3"/>
    <x v="24"/>
    <s v="uMlalazi  LM"/>
    <n v="4560973"/>
    <x v="667"/>
    <n v="1"/>
    <x v="4"/>
    <s v="Pfizer"/>
    <d v="2021-07-04T00:00:00"/>
    <d v="2021-06-28T00:00:00"/>
    <x v="7"/>
    <x v="2"/>
    <n v="2"/>
    <n v="4140160"/>
    <s v="Eshowe Hospital "/>
    <n v="8"/>
    <n v="50"/>
    <n v="100"/>
  </r>
  <r>
    <x v="3"/>
    <x v="24"/>
    <s v="uMlalazi  LM"/>
    <n v="4650143"/>
    <x v="668"/>
    <n v="1"/>
    <x v="4"/>
    <s v="Pfizer"/>
    <d v="2021-07-05T00:00:00"/>
    <d v="2021-06-28T00:00:00"/>
    <x v="7"/>
    <x v="2"/>
    <n v="2"/>
    <n v="4140160"/>
    <s v="Eshowe Hospital "/>
    <n v="8"/>
    <n v="50"/>
    <n v="100"/>
  </r>
  <r>
    <x v="3"/>
    <x v="24"/>
    <s v="uMlalazi  LM"/>
    <n v="4844606"/>
    <x v="669"/>
    <n v="1"/>
    <x v="4"/>
    <s v="Pfizer"/>
    <d v="2021-06-29T00:00:00"/>
    <d v="2021-06-29T00:00:00"/>
    <x v="7"/>
    <x v="2"/>
    <n v="2"/>
    <n v="4140160"/>
    <s v="Eshowe Hospital "/>
    <n v="7"/>
    <n v="50"/>
    <n v="100"/>
  </r>
  <r>
    <x v="3"/>
    <x v="24"/>
    <s v="uMlalazi  LM"/>
    <n v="4310937"/>
    <x v="670"/>
    <n v="1"/>
    <x v="4"/>
    <s v="Pfizer"/>
    <d v="2021-07-01T00:00:00"/>
    <m/>
    <x v="7"/>
    <x v="2"/>
    <n v="2"/>
    <n v="4140160"/>
    <s v="Eshowe Hospital "/>
    <n v="7"/>
    <n v="50"/>
    <n v="100"/>
  </r>
  <r>
    <x v="3"/>
    <x v="24"/>
    <s v="uMlalazi  LM"/>
    <n v="4727409"/>
    <x v="671"/>
    <n v="1"/>
    <x v="4"/>
    <s v="Pfizer"/>
    <d v="2021-07-01T00:00:00"/>
    <d v="2021-07-01T00:00:00"/>
    <x v="7"/>
    <x v="2"/>
    <n v="2"/>
    <n v="4140160"/>
    <s v="Eshowe Hospital "/>
    <n v="7"/>
    <n v="50"/>
    <n v="100"/>
  </r>
  <r>
    <x v="3"/>
    <x v="24"/>
    <s v="uMlalazi  LM"/>
    <n v="4446240"/>
    <x v="672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285969"/>
    <x v="673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584398"/>
    <x v="674"/>
    <n v="1"/>
    <x v="4"/>
    <s v="Pfizer"/>
    <d v="2021-07-02T00:00:00"/>
    <d v="2021-07-02T00:00:00"/>
    <x v="7"/>
    <x v="2"/>
    <n v="2"/>
    <n v="4140160"/>
    <s v="Eshowe Hospital "/>
    <n v="7"/>
    <n v="50"/>
    <n v="100"/>
  </r>
  <r>
    <x v="3"/>
    <x v="24"/>
    <s v="uMlalazi  LM"/>
    <n v="4244678"/>
    <x v="675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74866"/>
    <x v="676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481169"/>
    <x v="677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65188"/>
    <x v="678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354158"/>
    <x v="679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127564"/>
    <x v="680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85323"/>
    <x v="681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468990"/>
    <x v="682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327621"/>
    <x v="683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65261"/>
    <x v="684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94311"/>
    <x v="685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47374"/>
    <x v="686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820750"/>
    <x v="687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25578"/>
    <x v="688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677267"/>
    <x v="689"/>
    <n v="1"/>
    <x v="4"/>
    <s v="Pfizer"/>
    <m/>
    <m/>
    <x v="7"/>
    <x v="2"/>
    <n v="2"/>
    <n v="4140160"/>
    <s v="Eshowe Hospital "/>
    <n v="-20"/>
    <n v="50"/>
    <n v="100"/>
  </r>
  <r>
    <x v="3"/>
    <x v="24"/>
    <s v="uMlalazi  LM"/>
    <n v="4550587"/>
    <x v="690"/>
    <n v="2"/>
    <x v="10"/>
    <s v="Pfizer"/>
    <d v="2021-05-26T00:00:00"/>
    <d v="2021-05-29T00:00:00"/>
    <x v="7"/>
    <x v="2"/>
    <n v="3"/>
    <n v="4161718"/>
    <s v="Catherine Booth Hospital "/>
    <n v="2"/>
    <n v="100"/>
    <n v="300"/>
  </r>
  <r>
    <x v="3"/>
    <x v="24"/>
    <s v="uMlalazi  LM"/>
    <n v="4897854"/>
    <x v="691"/>
    <n v="2"/>
    <x v="10"/>
    <s v="Pfizer"/>
    <d v="2021-06-05T00:00:00"/>
    <d v="2021-06-08T00:00:00"/>
    <x v="3"/>
    <x v="1"/>
    <n v="3"/>
    <n v="4161718"/>
    <s v="Catherine Booth Hospital "/>
    <n v="3"/>
    <n v="100"/>
    <n v="300"/>
  </r>
  <r>
    <x v="3"/>
    <x v="24"/>
    <s v="uMlalazi  LM"/>
    <m/>
    <x v="692"/>
    <n v="2"/>
    <x v="10"/>
    <s v="Pfizer"/>
    <d v="2021-06-09T00:00:00"/>
    <d v="2021-06-09T00:00:00"/>
    <x v="7"/>
    <x v="2"/>
    <n v="1"/>
    <n v="4161718"/>
    <s v="Catherine Booth Hospital "/>
    <n v="4"/>
    <n v="100"/>
    <n v="100"/>
  </r>
  <r>
    <x v="3"/>
    <x v="24"/>
    <s v="uMlalazi  LM"/>
    <m/>
    <x v="693"/>
    <n v="2"/>
    <x v="10"/>
    <s v="Pfizer"/>
    <d v="2021-06-10T00:00:00"/>
    <d v="2021-06-10T00:00:00"/>
    <x v="7"/>
    <x v="2"/>
    <n v="1"/>
    <n v="4161718"/>
    <s v="Catherine Booth Hospital "/>
    <n v="4"/>
    <n v="100"/>
    <n v="100"/>
  </r>
  <r>
    <x v="3"/>
    <x v="24"/>
    <s v="uMlalazi  LM"/>
    <n v="4492317"/>
    <x v="694"/>
    <n v="2"/>
    <x v="10"/>
    <s v="Pfizer"/>
    <d v="2021-06-11T00:00:00"/>
    <d v="2021-06-11T00:00:00"/>
    <x v="7"/>
    <x v="2"/>
    <n v="1"/>
    <n v="4161718"/>
    <s v="Catherine Booth Hospital "/>
    <n v="4"/>
    <n v="100"/>
    <n v="100"/>
  </r>
  <r>
    <x v="3"/>
    <x v="24"/>
    <s v="uMlalazi  LM"/>
    <n v="4377111"/>
    <x v="695"/>
    <n v="2"/>
    <x v="10"/>
    <s v="Pfizer"/>
    <d v="2021-07-03T00:00:00"/>
    <d v="2021-07-03T00:00:00"/>
    <x v="7"/>
    <x v="2"/>
    <n v="1"/>
    <n v="4161718"/>
    <s v="Catherine Booth Hospital "/>
    <n v="7"/>
    <n v="100"/>
    <n v="100"/>
  </r>
  <r>
    <x v="3"/>
    <x v="24"/>
    <s v="uMlalazi  LM"/>
    <n v="4751878"/>
    <x v="696"/>
    <n v="2"/>
    <x v="10"/>
    <s v="Pfizer"/>
    <d v="2021-06-29T00:00:00"/>
    <d v="2021-06-29T00:00:00"/>
    <x v="7"/>
    <x v="2"/>
    <n v="1"/>
    <n v="4161718"/>
    <s v="Catherine Booth Hospital "/>
    <n v="7"/>
    <n v="100"/>
    <n v="100"/>
  </r>
  <r>
    <x v="3"/>
    <x v="24"/>
    <s v="uMlalazi  LM"/>
    <m/>
    <x v="697"/>
    <n v="2"/>
    <x v="10"/>
    <s v="Pfizer"/>
    <d v="2021-06-30T00:00:00"/>
    <d v="2021-01-02T00:00:00"/>
    <x v="7"/>
    <x v="2"/>
    <n v="3"/>
    <n v="4161718"/>
    <s v="Catherine Booth Hospital "/>
    <n v="7"/>
    <n v="100"/>
    <n v="300"/>
  </r>
  <r>
    <x v="3"/>
    <x v="24"/>
    <s v="uMlalazi  LM"/>
    <m/>
    <x v="698"/>
    <n v="2"/>
    <x v="10"/>
    <s v="Pfizer"/>
    <d v="2021-06-28T00:00:00"/>
    <d v="2021-06-28T00:00:00"/>
    <x v="7"/>
    <x v="2"/>
    <n v="1"/>
    <n v="4161718"/>
    <s v="Catherine Booth Hospital "/>
    <n v="7"/>
    <n v="100"/>
    <n v="100"/>
  </r>
  <r>
    <x v="3"/>
    <x v="24"/>
    <s v="uMlalazi  LM"/>
    <n v="4356856"/>
    <x v="699"/>
    <n v="2"/>
    <x v="10"/>
    <s v="Pfizer"/>
    <d v="2021-06-24T00:00:00"/>
    <d v="2021-06-25T00:00:00"/>
    <x v="7"/>
    <x v="2"/>
    <n v="2"/>
    <n v="4161718"/>
    <s v="Catherine Booth Hospital "/>
    <n v="6"/>
    <n v="100"/>
    <n v="200"/>
  </r>
  <r>
    <x v="3"/>
    <x v="24"/>
    <s v="uMlalazi  LM"/>
    <m/>
    <x v="700"/>
    <n v="2"/>
    <x v="10"/>
    <s v="Pfizer"/>
    <d v="2021-06-21T00:00:00"/>
    <d v="2021-06-22T00:00:00"/>
    <x v="7"/>
    <x v="2"/>
    <n v="2"/>
    <n v="4161718"/>
    <s v="Catherine Booth Hospital "/>
    <n v="6"/>
    <n v="100"/>
    <n v="200"/>
  </r>
  <r>
    <x v="3"/>
    <x v="24"/>
    <s v="uMlalazi  LM"/>
    <m/>
    <x v="701"/>
    <n v="2"/>
    <x v="10"/>
    <s v="Pfizer"/>
    <d v="2021-06-14T00:00:00"/>
    <d v="2021-06-14T00:00:00"/>
    <x v="7"/>
    <x v="2"/>
    <n v="1"/>
    <n v="4161718"/>
    <s v="Catherine Booth Hospital "/>
    <n v="5"/>
    <n v="100"/>
    <n v="100"/>
  </r>
  <r>
    <x v="3"/>
    <x v="24"/>
    <s v="uMlalazi  LM"/>
    <m/>
    <x v="702"/>
    <n v="2"/>
    <x v="10"/>
    <s v="Pfizer"/>
    <d v="2021-06-16T00:00:00"/>
    <d v="2021-06-16T00:00:00"/>
    <x v="7"/>
    <x v="2"/>
    <n v="1"/>
    <n v="4161718"/>
    <s v="Catherine Booth Hospital "/>
    <n v="5"/>
    <n v="100"/>
    <n v="100"/>
  </r>
  <r>
    <x v="3"/>
    <x v="24"/>
    <s v="uMlalazi  LM"/>
    <m/>
    <x v="703"/>
    <n v="2"/>
    <x v="10"/>
    <s v="Pfizer"/>
    <d v="2021-06-19T00:00:00"/>
    <d v="2021-06-19T00:00:00"/>
    <x v="7"/>
    <x v="2"/>
    <n v="1"/>
    <n v="4161718"/>
    <s v="Catherine Booth Hospital "/>
    <n v="5"/>
    <n v="100"/>
    <n v="100"/>
  </r>
  <r>
    <x v="3"/>
    <x v="24"/>
    <s v="uMlalazi  LM"/>
    <m/>
    <x v="704"/>
    <n v="2"/>
    <x v="10"/>
    <s v="Pfizer"/>
    <d v="2021-06-23T00:00:00"/>
    <d v="2021-06-23T00:00:00"/>
    <x v="7"/>
    <x v="2"/>
    <n v="1"/>
    <n v="4161718"/>
    <s v="Catherine Booth Hospital "/>
    <n v="6"/>
    <n v="100"/>
    <n v="100"/>
  </r>
  <r>
    <x v="3"/>
    <x v="24"/>
    <s v="uMlalazi  LM"/>
    <m/>
    <x v="705"/>
    <n v="2"/>
    <x v="10"/>
    <s v="Pfizer"/>
    <d v="2021-06-26T00:00:00"/>
    <d v="2021-06-26T00:00:00"/>
    <x v="7"/>
    <x v="2"/>
    <n v="1"/>
    <n v="4161718"/>
    <s v="Catherine Booth Hospital "/>
    <n v="6"/>
    <n v="100"/>
    <n v="100"/>
  </r>
  <r>
    <x v="3"/>
    <x v="24"/>
    <s v="uMlalazi  LM"/>
    <n v="4899547"/>
    <x v="706"/>
    <n v="2"/>
    <x v="10"/>
    <s v="Pfizer"/>
    <m/>
    <m/>
    <x v="7"/>
    <x v="2"/>
    <m/>
    <n v="4161718"/>
    <s v="Catherine Booth Hospital "/>
    <n v="-20"/>
    <n v="100"/>
    <n v="0"/>
  </r>
  <r>
    <x v="3"/>
    <x v="24"/>
    <s v="uMlalazi  LM"/>
    <n v="4383124"/>
    <x v="707"/>
    <n v="2"/>
    <x v="10"/>
    <s v="Pfizer"/>
    <m/>
    <m/>
    <x v="7"/>
    <x v="2"/>
    <m/>
    <n v="4161718"/>
    <s v="Catherine Booth Hospital "/>
    <n v="-20"/>
    <n v="100"/>
    <n v="0"/>
  </r>
  <r>
    <x v="3"/>
    <x v="24"/>
    <s v="Nkandla LM"/>
    <n v="4635763"/>
    <x v="708"/>
    <n v="2"/>
    <x v="4"/>
    <s v="Pfizer"/>
    <s v="30/06/2021"/>
    <s v="01/07/2021"/>
    <x v="7"/>
    <x v="2"/>
    <n v="2"/>
    <n v="4651263"/>
    <s v="Ekombe Hospital"/>
    <e v="#VALUE!"/>
    <n v="100"/>
    <n v="200"/>
  </r>
  <r>
    <x v="3"/>
    <x v="24"/>
    <s v="Nkandla LM"/>
    <n v="4635763"/>
    <x v="709"/>
    <n v="2"/>
    <x v="4"/>
    <s v="Pfizer"/>
    <s v="02/07/2021"/>
    <s v="03/07/2021"/>
    <x v="7"/>
    <x v="2"/>
    <n v="2"/>
    <n v="4651263"/>
    <s v="Ekombe Hospital"/>
    <e v="#VALUE!"/>
    <n v="100"/>
    <n v="200"/>
  </r>
  <r>
    <x v="3"/>
    <x v="24"/>
    <s v="Nkandla LM"/>
    <n v="4652850"/>
    <x v="710"/>
    <n v="2"/>
    <x v="4"/>
    <s v="Pfizer"/>
    <s v="05/07/2021"/>
    <s v="05/07/2021"/>
    <x v="7"/>
    <x v="2"/>
    <n v="1"/>
    <n v="4651263"/>
    <s v="Ekombe Hospital"/>
    <e v="#VALUE!"/>
    <n v="100"/>
    <n v="100"/>
  </r>
  <r>
    <x v="3"/>
    <x v="24"/>
    <s v="Nkandla LM"/>
    <n v="4652850"/>
    <x v="711"/>
    <n v="2"/>
    <x v="4"/>
    <s v="Pfizer"/>
    <s v="06/07/2021"/>
    <s v="06/07/2021"/>
    <x v="7"/>
    <x v="2"/>
    <n v="1"/>
    <n v="4651263"/>
    <s v="Ekombe Hospital"/>
    <e v="#VALUE!"/>
    <n v="100"/>
    <n v="100"/>
  </r>
  <r>
    <x v="3"/>
    <x v="24"/>
    <s v="Nkandla LM"/>
    <n v="4652850"/>
    <x v="712"/>
    <n v="2"/>
    <x v="4"/>
    <s v="Pfizer"/>
    <d v="2021-07-07T00:00:00"/>
    <d v="2021-07-07T00:00:00"/>
    <x v="7"/>
    <x v="2"/>
    <n v="1"/>
    <n v="4651263"/>
    <s v="Ekombe Hospital"/>
    <n v="8"/>
    <n v="100"/>
    <n v="100"/>
  </r>
  <r>
    <x v="3"/>
    <x v="24"/>
    <s v="Nkandla LM"/>
    <n v="4652850"/>
    <x v="713"/>
    <n v="2"/>
    <x v="4"/>
    <s v="Pfizer"/>
    <s v="08/07/2021"/>
    <s v="08/07/2022"/>
    <x v="7"/>
    <x v="2"/>
    <n v="1"/>
    <n v="4651263"/>
    <s v="Ekombe Hospital"/>
    <e v="#VALUE!"/>
    <n v="100"/>
    <n v="100"/>
  </r>
  <r>
    <x v="3"/>
    <x v="24"/>
    <s v="Nkandla LM"/>
    <n v="4379454"/>
    <x v="714"/>
    <n v="2"/>
    <x v="4"/>
    <s v="Pfizer"/>
    <s v="09/07/2021"/>
    <s v="10/07/2021"/>
    <x v="7"/>
    <x v="2"/>
    <n v="2"/>
    <n v="4651263"/>
    <s v="Ekombe Hospital"/>
    <e v="#VALUE!"/>
    <n v="100"/>
    <n v="200"/>
  </r>
  <r>
    <x v="3"/>
    <x v="24"/>
    <s v="Nkandla LM"/>
    <n v="4222606"/>
    <x v="715"/>
    <n v="2"/>
    <x v="4"/>
    <s v="Pfizer"/>
    <s v="12/07/2021"/>
    <s v="13/07/2021"/>
    <x v="7"/>
    <x v="2"/>
    <n v="2"/>
    <n v="4651263"/>
    <s v="Ekombe Hospital"/>
    <e v="#VALUE!"/>
    <n v="100"/>
    <n v="200"/>
  </r>
  <r>
    <x v="3"/>
    <x v="24"/>
    <s v="Nkandla LM"/>
    <n v="4222606"/>
    <x v="716"/>
    <n v="2"/>
    <x v="4"/>
    <s v="Pfizer"/>
    <s v="14/07/2021"/>
    <s v="15/07/2021"/>
    <x v="7"/>
    <x v="2"/>
    <n v="2"/>
    <n v="4651263"/>
    <s v="Ekombe Hospital"/>
    <e v="#VALUE!"/>
    <n v="100"/>
    <n v="200"/>
  </r>
  <r>
    <x v="3"/>
    <x v="24"/>
    <s v="Nkandla LM"/>
    <n v="4222606"/>
    <x v="717"/>
    <n v="2"/>
    <x v="4"/>
    <s v="Pfizer"/>
    <s v="16/07/2021"/>
    <s v="17/07/2021"/>
    <x v="7"/>
    <x v="2"/>
    <n v="2"/>
    <n v="4651263"/>
    <s v="Ekombe Hospital"/>
    <e v="#VALUE!"/>
    <n v="100"/>
    <n v="200"/>
  </r>
  <r>
    <x v="3"/>
    <x v="24"/>
    <s v="Nkandla LM"/>
    <n v="4652850"/>
    <x v="718"/>
    <n v="2"/>
    <x v="4"/>
    <s v="Pfizer"/>
    <s v="19/07/2021"/>
    <s v="20/07/2021"/>
    <x v="7"/>
    <x v="2"/>
    <n v="2"/>
    <n v="4651263"/>
    <s v="Ekombe Hospital"/>
    <e v="#VALUE!"/>
    <n v="100"/>
    <n v="200"/>
  </r>
  <r>
    <x v="3"/>
    <x v="24"/>
    <s v="Nkandla LM"/>
    <n v="4379454"/>
    <x v="719"/>
    <n v="2"/>
    <x v="4"/>
    <s v="Pfizer"/>
    <s v="21/07/2021"/>
    <s v="22/07/2021"/>
    <x v="7"/>
    <x v="2"/>
    <n v="2"/>
    <n v="4651263"/>
    <s v="Ekombe Hospital"/>
    <e v="#VALUE!"/>
    <n v="100"/>
    <n v="200"/>
  </r>
  <r>
    <x v="3"/>
    <x v="24"/>
    <s v="Nkandla LM"/>
    <n v="4651263"/>
    <x v="720"/>
    <n v="2"/>
    <x v="4"/>
    <s v="Pfizer"/>
    <s v="23/07/2021"/>
    <s v="24/07/2021"/>
    <x v="7"/>
    <x v="2"/>
    <n v="2"/>
    <n v="4651263"/>
    <s v="Ekombe Hospital"/>
    <e v="#VALUE!"/>
    <n v="100"/>
    <n v="200"/>
  </r>
  <r>
    <x v="3"/>
    <x v="24"/>
    <s v="Nkandla LM"/>
    <n v="4192463"/>
    <x v="721"/>
    <n v="2"/>
    <x v="4"/>
    <s v="Pfizer"/>
    <s v="26/07/2021"/>
    <s v="27/07/2021"/>
    <x v="7"/>
    <x v="2"/>
    <n v="2"/>
    <n v="4651263"/>
    <s v="Ekombe Hospital"/>
    <e v="#VALUE!"/>
    <n v="100"/>
    <n v="200"/>
  </r>
  <r>
    <x v="3"/>
    <x v="24"/>
    <s v="Nkandla LM"/>
    <n v="4192463"/>
    <x v="722"/>
    <n v="2"/>
    <x v="4"/>
    <s v="Pfizer"/>
    <s v="28/07/2021"/>
    <s v="29/07/2021"/>
    <x v="7"/>
    <x v="2"/>
    <n v="2"/>
    <n v="4651263"/>
    <s v="Ekombe Hospital"/>
    <e v="#VALUE!"/>
    <n v="100"/>
    <n v="200"/>
  </r>
  <r>
    <x v="3"/>
    <x v="24"/>
    <s v="Nkandla LM"/>
    <n v="4651263"/>
    <x v="723"/>
    <n v="2"/>
    <x v="4"/>
    <s v="Pfizer"/>
    <s v="30/07/2021"/>
    <s v="31/07/2021"/>
    <x v="7"/>
    <x v="2"/>
    <n v="2"/>
    <n v="4651263"/>
    <s v="Ekombe Hospital"/>
    <e v="#VALUE!"/>
    <n v="100"/>
    <n v="200"/>
  </r>
  <r>
    <x v="3"/>
    <x v="24"/>
    <s v="Nkandla LM"/>
    <n v="179115"/>
    <x v="724"/>
    <n v="2"/>
    <x v="10"/>
    <s v="Pfizer"/>
    <s v="19/05/2021"/>
    <s v="19/05/2021"/>
    <x v="7"/>
    <x v="2"/>
    <n v="1"/>
    <n v="202101493"/>
    <s v="Nkandla Hospital"/>
    <e v="#VALUE!"/>
    <n v="100"/>
    <n v="100"/>
  </r>
  <r>
    <x v="3"/>
    <x v="24"/>
    <s v="Nkandla LM"/>
    <n v="179115"/>
    <x v="725"/>
    <n v="2"/>
    <x v="10"/>
    <s v="Pfizer"/>
    <s v="31/05/2021"/>
    <s v="05/06/2021"/>
    <x v="7"/>
    <x v="2"/>
    <n v="6"/>
    <n v="202101493"/>
    <s v="Nkandla Hospital"/>
    <e v="#VALUE!"/>
    <n v="100"/>
    <n v="600"/>
  </r>
  <r>
    <x v="3"/>
    <x v="24"/>
    <s v="Nkandla LM"/>
    <n v="179115"/>
    <x v="726"/>
    <n v="2"/>
    <x v="10"/>
    <s v="Pfizer"/>
    <s v="07/06/2021"/>
    <s v="07/06/2021"/>
    <x v="7"/>
    <x v="2"/>
    <n v="1"/>
    <n v="202101493"/>
    <s v="Nkandla Hospital"/>
    <e v="#VALUE!"/>
    <n v="100"/>
    <n v="100"/>
  </r>
  <r>
    <x v="3"/>
    <x v="24"/>
    <s v="Nkandla LM"/>
    <n v="179115"/>
    <x v="727"/>
    <n v="2"/>
    <x v="10"/>
    <s v="Pfizer"/>
    <s v="07/06/2021"/>
    <s v="07/06/2021"/>
    <x v="7"/>
    <x v="2"/>
    <n v="1"/>
    <n v="202101493"/>
    <s v="Nkandla Hospital"/>
    <e v="#VALUE!"/>
    <n v="100"/>
    <n v="100"/>
  </r>
  <r>
    <x v="3"/>
    <x v="24"/>
    <s v="Nkandla LM"/>
    <n v="179115"/>
    <x v="728"/>
    <n v="2"/>
    <x v="10"/>
    <s v="Pfizer"/>
    <s v="08/06/2021"/>
    <s v="08/06/2021"/>
    <x v="7"/>
    <x v="2"/>
    <n v="1"/>
    <n v="202101493"/>
    <s v="Nkandla Hospital"/>
    <e v="#VALUE!"/>
    <n v="100"/>
    <n v="100"/>
  </r>
  <r>
    <x v="3"/>
    <x v="24"/>
    <s v="Nkandla LM"/>
    <n v="179115"/>
    <x v="729"/>
    <n v="2"/>
    <x v="10"/>
    <s v="Pfizer"/>
    <s v="08/06/2021"/>
    <s v="08/06/2021"/>
    <x v="7"/>
    <x v="2"/>
    <n v="1"/>
    <n v="202101493"/>
    <s v="Nkandla Hospital"/>
    <e v="#VALUE!"/>
    <n v="100"/>
    <n v="100"/>
  </r>
  <r>
    <x v="3"/>
    <x v="24"/>
    <s v="Nkandla LM"/>
    <n v="179115"/>
    <x v="730"/>
    <n v="2"/>
    <x v="10"/>
    <s v="Pfizer"/>
    <s v="09/06/2021"/>
    <s v="09/06/2021"/>
    <x v="7"/>
    <x v="2"/>
    <n v="1"/>
    <n v="202101493"/>
    <s v="Nkandla Hospital"/>
    <e v="#VALUE!"/>
    <n v="100"/>
    <n v="100"/>
  </r>
  <r>
    <x v="3"/>
    <x v="24"/>
    <s v="Nkandla LM"/>
    <n v="179115"/>
    <x v="731"/>
    <n v="2"/>
    <x v="10"/>
    <s v="Pfizer"/>
    <s v="09/06/2021"/>
    <s v="09/06/2021"/>
    <x v="7"/>
    <x v="2"/>
    <n v="1"/>
    <n v="202101493"/>
    <s v="Nkandla Hospital"/>
    <e v="#VALUE!"/>
    <n v="100"/>
    <n v="100"/>
  </r>
  <r>
    <x v="3"/>
    <x v="24"/>
    <s v="Nkandla LM"/>
    <n v="179115"/>
    <x v="732"/>
    <n v="2"/>
    <x v="10"/>
    <s v="Pfizer"/>
    <s v="10/06/2021"/>
    <s v="10/06/2021"/>
    <x v="7"/>
    <x v="2"/>
    <n v="1"/>
    <n v="202101493"/>
    <s v="Nkandla Hospital"/>
    <e v="#VALUE!"/>
    <n v="100"/>
    <n v="100"/>
  </r>
  <r>
    <x v="3"/>
    <x v="24"/>
    <s v="Nkandla LM"/>
    <n v="179115"/>
    <x v="733"/>
    <n v="2"/>
    <x v="10"/>
    <s v="Pfizer"/>
    <s v="10/06/2021"/>
    <s v="10/06/2021"/>
    <x v="7"/>
    <x v="2"/>
    <n v="1"/>
    <n v="202101493"/>
    <s v="Nkandla Hospital"/>
    <e v="#VALUE!"/>
    <n v="100"/>
    <n v="100"/>
  </r>
  <r>
    <x v="3"/>
    <x v="24"/>
    <s v="Nkandla LM"/>
    <n v="179115"/>
    <x v="734"/>
    <n v="2"/>
    <x v="10"/>
    <s v="Pfizer"/>
    <s v="11/06/2021"/>
    <s v="11/06/2021"/>
    <x v="7"/>
    <x v="2"/>
    <n v="1"/>
    <n v="202101493"/>
    <s v="Nkandla Hospital"/>
    <e v="#VALUE!"/>
    <n v="100"/>
    <n v="100"/>
  </r>
  <r>
    <x v="3"/>
    <x v="24"/>
    <s v="Nkandla LM"/>
    <n v="179115"/>
    <x v="735"/>
    <n v="2"/>
    <x v="10"/>
    <s v="Pfizer"/>
    <s v="11/06/2021"/>
    <s v="11/06/2021"/>
    <x v="7"/>
    <x v="2"/>
    <n v="1"/>
    <n v="202101493"/>
    <s v="Nkandla Hospital"/>
    <e v="#VALUE!"/>
    <n v="100"/>
    <n v="100"/>
  </r>
  <r>
    <x v="3"/>
    <x v="24"/>
    <s v="Nkandla LM"/>
    <n v="179115"/>
    <x v="736"/>
    <n v="2"/>
    <x v="10"/>
    <s v="Pfizer"/>
    <s v="12/06/2021"/>
    <s v="12/06/2021"/>
    <x v="7"/>
    <x v="2"/>
    <n v="1"/>
    <n v="202101493"/>
    <s v="Nkandla Hospital"/>
    <e v="#VALUE!"/>
    <n v="100"/>
    <n v="100"/>
  </r>
  <r>
    <x v="3"/>
    <x v="24"/>
    <s v="Nkandla LM"/>
    <n v="179115"/>
    <x v="737"/>
    <n v="2"/>
    <x v="10"/>
    <s v="Pfizer"/>
    <s v="12/06/2021"/>
    <s v="12/06/2021"/>
    <x v="7"/>
    <x v="2"/>
    <n v="1"/>
    <n v="202101493"/>
    <s v="Nkandla Hospital"/>
    <e v="#VALUE!"/>
    <n v="100"/>
    <n v="100"/>
  </r>
  <r>
    <x v="3"/>
    <x v="24"/>
    <s v="Nkandla LM"/>
    <n v="179115"/>
    <x v="738"/>
    <n v="2"/>
    <x v="10"/>
    <s v="Pfizer"/>
    <s v="14/06/2021"/>
    <s v="14/06/2021"/>
    <x v="7"/>
    <x v="2"/>
    <n v="1"/>
    <n v="202101493"/>
    <s v="Nkandla Hospital"/>
    <e v="#VALUE!"/>
    <n v="100"/>
    <n v="100"/>
  </r>
  <r>
    <x v="3"/>
    <x v="24"/>
    <s v="Nkandla LM"/>
    <n v="179115"/>
    <x v="739"/>
    <n v="2"/>
    <x v="10"/>
    <s v="Pfizer"/>
    <s v="14/06/2021"/>
    <s v="14/06/2021"/>
    <x v="7"/>
    <x v="2"/>
    <n v="1"/>
    <n v="202101493"/>
    <s v="Nkandla Hospital"/>
    <e v="#VALUE!"/>
    <n v="100"/>
    <n v="100"/>
  </r>
  <r>
    <x v="3"/>
    <x v="24"/>
    <s v="Nkandla LM"/>
    <n v="179115"/>
    <x v="740"/>
    <n v="2"/>
    <x v="10"/>
    <s v="Pfizer"/>
    <s v="15/06/2021"/>
    <s v="15/06/2021"/>
    <x v="7"/>
    <x v="2"/>
    <n v="1"/>
    <n v="202101493"/>
    <s v="Nkandla Hospital"/>
    <e v="#VALUE!"/>
    <n v="100"/>
    <n v="100"/>
  </r>
  <r>
    <x v="3"/>
    <x v="24"/>
    <s v="Nkandla LM"/>
    <n v="179115"/>
    <x v="741"/>
    <n v="2"/>
    <x v="10"/>
    <s v="Pfizer"/>
    <s v="15/06/2021"/>
    <s v="15/06/2021"/>
    <x v="7"/>
    <x v="2"/>
    <n v="1"/>
    <n v="202101493"/>
    <s v="Nkandla Hospital"/>
    <e v="#VALUE!"/>
    <n v="100"/>
    <n v="100"/>
  </r>
  <r>
    <x v="3"/>
    <x v="24"/>
    <s v="Nkandla LM"/>
    <n v="179115"/>
    <x v="742"/>
    <n v="2"/>
    <x v="10"/>
    <s v="Pfizer"/>
    <s v="16/06/2021"/>
    <s v="16/06/2021"/>
    <x v="7"/>
    <x v="2"/>
    <n v="1"/>
    <n v="202101493"/>
    <s v="Nkandla Hospital"/>
    <e v="#VALUE!"/>
    <n v="100"/>
    <n v="100"/>
  </r>
  <r>
    <x v="3"/>
    <x v="24"/>
    <s v="Nkandla LM"/>
    <n v="179115"/>
    <x v="743"/>
    <n v="2"/>
    <x v="10"/>
    <s v="Pfizer"/>
    <s v="16/06/2021"/>
    <s v="16/06/2021"/>
    <x v="7"/>
    <x v="2"/>
    <n v="1"/>
    <n v="202101493"/>
    <s v="Nkandla Hospital"/>
    <e v="#VALUE!"/>
    <n v="100"/>
    <n v="100"/>
  </r>
  <r>
    <x v="3"/>
    <x v="24"/>
    <s v="Nkandla LM"/>
    <n v="179115"/>
    <x v="744"/>
    <n v="2"/>
    <x v="10"/>
    <s v="Pfizer"/>
    <s v="17/06/2021"/>
    <s v="17/06/2021"/>
    <x v="7"/>
    <x v="2"/>
    <n v="1"/>
    <n v="202101493"/>
    <s v="Nkandla Hospital"/>
    <e v="#VALUE!"/>
    <n v="100"/>
    <n v="100"/>
  </r>
  <r>
    <x v="3"/>
    <x v="24"/>
    <s v="Nkandla LM"/>
    <n v="179115"/>
    <x v="745"/>
    <n v="2"/>
    <x v="10"/>
    <s v="Pfizer"/>
    <s v="18/06/2021"/>
    <s v="18/06/2021"/>
    <x v="7"/>
    <x v="2"/>
    <n v="1"/>
    <n v="202101493"/>
    <s v="Nkandla Hospital"/>
    <e v="#VALUE!"/>
    <n v="100"/>
    <n v="100"/>
  </r>
  <r>
    <x v="3"/>
    <x v="24"/>
    <s v="Nkandla LM"/>
    <n v="179115"/>
    <x v="746"/>
    <n v="2"/>
    <x v="10"/>
    <s v="Pfizer"/>
    <s v="18/06/2021"/>
    <s v="18/06/2021"/>
    <x v="7"/>
    <x v="2"/>
    <n v="1"/>
    <n v="202101493"/>
    <s v="Nkandla Hospital"/>
    <e v="#VALUE!"/>
    <n v="100"/>
    <n v="100"/>
  </r>
  <r>
    <x v="3"/>
    <x v="24"/>
    <s v="Nkandla LM"/>
    <n v="179115"/>
    <x v="747"/>
    <n v="2"/>
    <x v="10"/>
    <s v="Pfizer"/>
    <s v="19/06/2021"/>
    <s v="19/06/2021"/>
    <x v="7"/>
    <x v="2"/>
    <n v="1"/>
    <n v="202101493"/>
    <s v="Nkandla Hospital"/>
    <e v="#VALUE!"/>
    <n v="100"/>
    <n v="100"/>
  </r>
  <r>
    <x v="3"/>
    <x v="24"/>
    <s v="Nkandla LM"/>
    <n v="179115"/>
    <x v="748"/>
    <n v="2"/>
    <x v="10"/>
    <s v="Pfizer"/>
    <s v="21/06/2021"/>
    <s v="21/06/2021"/>
    <x v="7"/>
    <x v="2"/>
    <n v="1"/>
    <n v="202101493"/>
    <s v="Nkandla Hospital"/>
    <e v="#VALUE!"/>
    <n v="100"/>
    <n v="100"/>
  </r>
  <r>
    <x v="3"/>
    <x v="24"/>
    <s v="Nkandla LM"/>
    <n v="179115"/>
    <x v="749"/>
    <n v="2"/>
    <x v="10"/>
    <s v="Pfizer"/>
    <s v="21/06/2021"/>
    <s v="21/06/2021"/>
    <x v="7"/>
    <x v="2"/>
    <n v="1"/>
    <n v="202101493"/>
    <s v="Nkandla Hospital"/>
    <e v="#VALUE!"/>
    <n v="100"/>
    <n v="100"/>
  </r>
  <r>
    <x v="3"/>
    <x v="24"/>
    <s v="Nkandla LM"/>
    <n v="179115"/>
    <x v="750"/>
    <n v="2"/>
    <x v="10"/>
    <s v="Pfizer"/>
    <s v="22/06/2021"/>
    <s v="22/06/2021"/>
    <x v="7"/>
    <x v="2"/>
    <n v="1"/>
    <n v="202101493"/>
    <s v="Nkandla Hospital"/>
    <e v="#VALUE!"/>
    <n v="100"/>
    <n v="100"/>
  </r>
  <r>
    <x v="3"/>
    <x v="24"/>
    <s v="Nkandla LM"/>
    <n v="179115"/>
    <x v="751"/>
    <n v="2"/>
    <x v="10"/>
    <s v="Pfizer"/>
    <s v="23/06/2021"/>
    <s v="23/06/2021"/>
    <x v="7"/>
    <x v="2"/>
    <n v="1"/>
    <n v="202101493"/>
    <s v="Nkandla Hospital"/>
    <e v="#VALUE!"/>
    <n v="100"/>
    <n v="100"/>
  </r>
  <r>
    <x v="3"/>
    <x v="24"/>
    <s v="Nkandla LM"/>
    <n v="179115"/>
    <x v="752"/>
    <n v="2"/>
    <x v="10"/>
    <s v="Pfizer"/>
    <s v="23/06/2021"/>
    <s v="23/06/2021"/>
    <x v="7"/>
    <x v="2"/>
    <n v="1"/>
    <n v="202101493"/>
    <s v="Nkandla Hospital"/>
    <e v="#VALUE!"/>
    <n v="100"/>
    <n v="100"/>
  </r>
  <r>
    <x v="3"/>
    <x v="24"/>
    <s v="Nkandla LM"/>
    <n v="179115"/>
    <x v="753"/>
    <n v="2"/>
    <x v="10"/>
    <s v="Pfizer"/>
    <s v="24/06/2021"/>
    <s v="24/06/2021"/>
    <x v="7"/>
    <x v="2"/>
    <n v="1"/>
    <n v="202101493"/>
    <s v="Nkandla Hospital"/>
    <e v="#VALUE!"/>
    <n v="100"/>
    <n v="100"/>
  </r>
  <r>
    <x v="3"/>
    <x v="24"/>
    <s v="Nkandla LM"/>
    <n v="179115"/>
    <x v="754"/>
    <n v="2"/>
    <x v="10"/>
    <s v="Pfizer"/>
    <s v="24/06/2021"/>
    <s v="24/06/2021"/>
    <x v="7"/>
    <x v="2"/>
    <n v="1"/>
    <n v="202101493"/>
    <s v="Nkandla Hospital"/>
    <e v="#VALUE!"/>
    <n v="100"/>
    <n v="100"/>
  </r>
  <r>
    <x v="3"/>
    <x v="24"/>
    <s v="Nkandla LM"/>
    <n v="179115"/>
    <x v="755"/>
    <n v="2"/>
    <x v="10"/>
    <s v="Pfizer"/>
    <s v="25/06/2021"/>
    <s v="25/06/2021"/>
    <x v="7"/>
    <x v="2"/>
    <n v="1"/>
    <n v="202101493"/>
    <s v="Nkandla Hospital"/>
    <e v="#VALUE!"/>
    <n v="100"/>
    <n v="100"/>
  </r>
  <r>
    <x v="3"/>
    <x v="24"/>
    <s v="Nkandla LM"/>
    <n v="179115"/>
    <x v="756"/>
    <n v="2"/>
    <x v="10"/>
    <s v="Pfizer"/>
    <s v="25/06/2021"/>
    <s v="25/06/2021"/>
    <x v="7"/>
    <x v="2"/>
    <n v="1"/>
    <n v="202101493"/>
    <s v="Nkandla Hospital"/>
    <e v="#VALUE!"/>
    <n v="100"/>
    <n v="100"/>
  </r>
  <r>
    <x v="3"/>
    <x v="24"/>
    <s v="Nkandla LM"/>
    <n v="179115"/>
    <x v="757"/>
    <n v="2"/>
    <x v="10"/>
    <s v="Pfizer"/>
    <s v="26/06/2021"/>
    <s v="26/06/2021"/>
    <x v="7"/>
    <x v="2"/>
    <n v="1"/>
    <n v="202101493"/>
    <s v="Nkandla Hospital"/>
    <e v="#VALUE!"/>
    <n v="100"/>
    <n v="100"/>
  </r>
  <r>
    <x v="3"/>
    <x v="24"/>
    <s v="Nkandla LM"/>
    <n v="179115"/>
    <x v="758"/>
    <n v="2"/>
    <x v="10"/>
    <s v="Pfizer"/>
    <s v="26/06/2021"/>
    <s v="26/06/2021"/>
    <x v="7"/>
    <x v="2"/>
    <n v="1"/>
    <n v="202101493"/>
    <s v="Nkandla Hospital"/>
    <e v="#VALUE!"/>
    <n v="100"/>
    <n v="100"/>
  </r>
  <r>
    <x v="3"/>
    <x v="24"/>
    <s v="Nkandla LM"/>
    <n v="179115"/>
    <x v="759"/>
    <n v="2"/>
    <x v="10"/>
    <s v="Pfizer"/>
    <s v="28/06/2021"/>
    <s v="28/06/2021"/>
    <x v="7"/>
    <x v="2"/>
    <n v="1"/>
    <n v="202101493"/>
    <s v="Nkandla Hospital"/>
    <e v="#VALUE!"/>
    <n v="100"/>
    <n v="100"/>
  </r>
  <r>
    <x v="3"/>
    <x v="24"/>
    <s v="Nkandla LM"/>
    <n v="179115"/>
    <x v="760"/>
    <n v="2"/>
    <x v="10"/>
    <s v="Pfizer"/>
    <s v="28/06/2021"/>
    <s v="28/06/2021"/>
    <x v="7"/>
    <x v="2"/>
    <n v="1"/>
    <n v="202101493"/>
    <s v="Nkandla Hospital"/>
    <e v="#VALUE!"/>
    <n v="100"/>
    <n v="100"/>
  </r>
  <r>
    <x v="3"/>
    <x v="24"/>
    <s v="Nkandla LM"/>
    <n v="179115"/>
    <x v="759"/>
    <n v="2"/>
    <x v="10"/>
    <s v="Pfizer"/>
    <s v="29/06/2021"/>
    <s v="29/06/2021"/>
    <x v="7"/>
    <x v="2"/>
    <n v="1"/>
    <n v="202101493"/>
    <s v="Nkandla Hospital"/>
    <e v="#VALUE!"/>
    <n v="100"/>
    <n v="100"/>
  </r>
  <r>
    <x v="3"/>
    <x v="24"/>
    <s v="Nkandla LM"/>
    <n v="179115"/>
    <x v="761"/>
    <n v="2"/>
    <x v="10"/>
    <s v="Pfizer"/>
    <s v="29/06/2021"/>
    <s v="29/06/2021"/>
    <x v="7"/>
    <x v="2"/>
    <n v="1"/>
    <n v="202101493"/>
    <s v="Nkandla Hospital"/>
    <e v="#VALUE!"/>
    <n v="100"/>
    <n v="100"/>
  </r>
  <r>
    <x v="3"/>
    <x v="24"/>
    <s v="Nkandla LM"/>
    <n v="179115"/>
    <x v="762"/>
    <n v="2"/>
    <x v="10"/>
    <s v="Pfizer"/>
    <s v="30/06/2021"/>
    <s v="30/06/2021"/>
    <x v="7"/>
    <x v="2"/>
    <n v="1"/>
    <n v="202101493"/>
    <s v="Nkandla Hospital"/>
    <e v="#VALUE!"/>
    <n v="100"/>
    <n v="100"/>
  </r>
  <r>
    <x v="3"/>
    <x v="24"/>
    <s v="Nkandla LM"/>
    <n v="179115"/>
    <x v="763"/>
    <n v="2"/>
    <x v="10"/>
    <s v="Pfizer"/>
    <s v="30/06/2021"/>
    <s v="30/06/2021"/>
    <x v="7"/>
    <x v="2"/>
    <n v="1"/>
    <n v="202101493"/>
    <s v="Nkandla Hospital"/>
    <e v="#VALUE!"/>
    <n v="100"/>
    <n v="100"/>
  </r>
  <r>
    <x v="3"/>
    <x v="24"/>
    <s v="Nkandla LM"/>
    <n v="179115"/>
    <x v="764"/>
    <n v="2"/>
    <x v="10"/>
    <s v="Pfizer"/>
    <s v="01/07/2021"/>
    <s v="01/07/2021"/>
    <x v="7"/>
    <x v="2"/>
    <n v="1"/>
    <n v="202101493"/>
    <s v="Nkandla Hospital"/>
    <e v="#VALUE!"/>
    <n v="100"/>
    <n v="100"/>
  </r>
  <r>
    <x v="3"/>
    <x v="24"/>
    <s v="Nkandla LM"/>
    <n v="179115"/>
    <x v="765"/>
    <n v="2"/>
    <x v="10"/>
    <s v="Pfizer"/>
    <s v="02/07/2021"/>
    <s v="02/07/2021"/>
    <x v="7"/>
    <x v="2"/>
    <n v="1"/>
    <n v="202101493"/>
    <s v="Nkandla Hospital"/>
    <e v="#VALUE!"/>
    <n v="100"/>
    <n v="100"/>
  </r>
  <r>
    <x v="3"/>
    <x v="24"/>
    <s v="Nkandla LM"/>
    <n v="179115"/>
    <x v="736"/>
    <n v="2"/>
    <x v="10"/>
    <s v="Pfizer"/>
    <s v="02/07/2021"/>
    <s v="02/07/2021"/>
    <x v="7"/>
    <x v="2"/>
    <n v="1"/>
    <n v="202101493"/>
    <s v="Nkandla Hospital"/>
    <e v="#VALUE!"/>
    <n v="100"/>
    <n v="100"/>
  </r>
  <r>
    <x v="3"/>
    <x v="24"/>
    <s v="Nkandla LM"/>
    <n v="179115"/>
    <x v="766"/>
    <n v="2"/>
    <x v="10"/>
    <s v="Pfizer"/>
    <s v="03/07/2021"/>
    <s v="03/07/2021"/>
    <x v="7"/>
    <x v="2"/>
    <n v="1"/>
    <n v="202101493"/>
    <s v="Nkandla Hospital"/>
    <e v="#VALUE!"/>
    <n v="100"/>
    <n v="100"/>
  </r>
  <r>
    <x v="3"/>
    <x v="24"/>
    <s v="Nkandla LM"/>
    <n v="179115"/>
    <x v="767"/>
    <n v="2"/>
    <x v="10"/>
    <s v="Pfizer"/>
    <s v="03/07/2021"/>
    <s v="03/07/2021"/>
    <x v="7"/>
    <x v="2"/>
    <n v="1"/>
    <n v="202101493"/>
    <s v="Nkandla Hospital"/>
    <e v="#VALUE!"/>
    <n v="100"/>
    <n v="100"/>
  </r>
  <r>
    <x v="3"/>
    <x v="24"/>
    <s v="Nkandla LM"/>
    <n v="179115"/>
    <x v="768"/>
    <n v="2"/>
    <x v="10"/>
    <s v="Pfizer"/>
    <s v="05/07/2021"/>
    <s v="05/07/2021"/>
    <x v="7"/>
    <x v="2"/>
    <n v="1"/>
    <n v="202101493"/>
    <s v="Nkandla Hospital"/>
    <e v="#VALUE!"/>
    <n v="100"/>
    <n v="100"/>
  </r>
  <r>
    <x v="3"/>
    <x v="24"/>
    <s v="Nkandla LM"/>
    <n v="179115"/>
    <x v="769"/>
    <n v="2"/>
    <x v="10"/>
    <s v="Pfizer"/>
    <s v="05/07/2021"/>
    <s v="05/07/2021"/>
    <x v="7"/>
    <x v="2"/>
    <n v="1"/>
    <n v="202101493"/>
    <s v="Nkandla Hospital"/>
    <e v="#VALUE!"/>
    <n v="100"/>
    <n v="100"/>
  </r>
  <r>
    <x v="3"/>
    <x v="24"/>
    <s v="Nkandla LM"/>
    <n v="179115"/>
    <x v="770"/>
    <n v="2"/>
    <x v="10"/>
    <s v="Pfizer"/>
    <s v="06/07/2021"/>
    <s v="06/07/2021"/>
    <x v="7"/>
    <x v="2"/>
    <n v="1"/>
    <n v="202101493"/>
    <s v="Nkandla Hospital"/>
    <e v="#VALUE!"/>
    <n v="100"/>
    <n v="100"/>
  </r>
  <r>
    <x v="3"/>
    <x v="24"/>
    <s v="Nkandla LM"/>
    <n v="179115"/>
    <x v="771"/>
    <n v="2"/>
    <x v="10"/>
    <s v="Pfizer"/>
    <s v="06/07/2021"/>
    <s v="06/07/2021"/>
    <x v="7"/>
    <x v="2"/>
    <n v="1"/>
    <n v="202101493"/>
    <s v="Nkandla Hospital"/>
    <e v="#VALUE!"/>
    <n v="100"/>
    <n v="100"/>
  </r>
  <r>
    <x v="3"/>
    <x v="24"/>
    <s v="Nkandla LM"/>
    <n v="179115"/>
    <x v="772"/>
    <n v="2"/>
    <x v="10"/>
    <s v="Pfizer"/>
    <s v="07/07/2021"/>
    <s v="07/07/2021"/>
    <x v="7"/>
    <x v="2"/>
    <n v="1"/>
    <n v="202101493"/>
    <s v="Nkandla Hospital"/>
    <e v="#VALUE!"/>
    <n v="100"/>
    <n v="100"/>
  </r>
  <r>
    <x v="3"/>
    <x v="24"/>
    <s v="Nkandla LM"/>
    <n v="179115"/>
    <x v="773"/>
    <n v="2"/>
    <x v="10"/>
    <s v="Pfizer"/>
    <s v="07/07/2021"/>
    <s v="07/07/2021"/>
    <x v="7"/>
    <x v="2"/>
    <n v="1"/>
    <n v="202101493"/>
    <s v="Nkandla Hospital"/>
    <e v="#VALUE!"/>
    <n v="100"/>
    <n v="100"/>
  </r>
  <r>
    <x v="3"/>
    <x v="24"/>
    <s v="Nkandla LM"/>
    <n v="179115"/>
    <x v="774"/>
    <n v="2"/>
    <x v="10"/>
    <s v="Pfizer"/>
    <s v="08/07/2021"/>
    <s v="08/07/2021"/>
    <x v="7"/>
    <x v="2"/>
    <n v="1"/>
    <n v="202101493"/>
    <s v="Nkandla Hospital"/>
    <e v="#VALUE!"/>
    <n v="100"/>
    <n v="100"/>
  </r>
  <r>
    <x v="3"/>
    <x v="24"/>
    <s v="uMhlathuze LM"/>
    <n v="3550503"/>
    <x v="775"/>
    <n v="5"/>
    <x v="3"/>
    <s v="Pfizer"/>
    <d v="2021-07-01T00:00:00"/>
    <d v="2021-07-31T00:00:00"/>
    <x v="3"/>
    <x v="1"/>
    <n v="5"/>
    <n v="4363913"/>
    <s v="Queen Nandi Regional Hospital"/>
    <n v="7"/>
    <n v="250"/>
    <n v="1250"/>
  </r>
  <r>
    <x v="3"/>
    <x v="24"/>
    <s v="uMfolozi LM"/>
    <n v="4899174"/>
    <x v="776"/>
    <n v="2"/>
    <x v="4"/>
    <s v="Pfizer"/>
    <d v="2021-05-31T00:00:00"/>
    <d v="2021-06-01T00:00:00"/>
    <x v="7"/>
    <x v="2"/>
    <n v="1"/>
    <n v="4487696"/>
    <s v="Nseleni CHC"/>
    <n v="3"/>
    <n v="100"/>
    <n v="100"/>
  </r>
  <r>
    <x v="3"/>
    <x v="24"/>
    <s v="uMfolozi LM"/>
    <n v="4899174"/>
    <x v="777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899174"/>
    <x v="778"/>
    <n v="2"/>
    <x v="4"/>
    <s v="Pfizer"/>
    <d v="2021-06-03T00:00:00"/>
    <d v="2021-06-04T00:00:00"/>
    <x v="7"/>
    <x v="2"/>
    <n v="1"/>
    <n v="4487696"/>
    <s v="Nseleni CHC"/>
    <n v="3"/>
    <n v="100"/>
    <n v="100"/>
  </r>
  <r>
    <x v="3"/>
    <x v="24"/>
    <s v="uMfolozi LM"/>
    <n v="4899174"/>
    <x v="779"/>
    <n v="2"/>
    <x v="4"/>
    <s v="Pfizer"/>
    <d v="2021-06-05T00:00:00"/>
    <d v="2021-06-06T00:00:00"/>
    <x v="7"/>
    <x v="2"/>
    <n v="1"/>
    <n v="4487696"/>
    <s v="Nseleni CHC"/>
    <n v="3"/>
    <n v="100"/>
    <n v="100"/>
  </r>
  <r>
    <x v="3"/>
    <x v="24"/>
    <s v="uMfolozi LM"/>
    <n v="4319197"/>
    <x v="780"/>
    <n v="2"/>
    <x v="4"/>
    <s v="Pfizer"/>
    <d v="2021-06-13T00:00:00"/>
    <d v="2021-06-13T00:00:00"/>
    <x v="7"/>
    <x v="2"/>
    <n v="1"/>
    <n v="4487696"/>
    <s v="Nseleni CHC"/>
    <n v="5"/>
    <n v="100"/>
    <n v="100"/>
  </r>
  <r>
    <x v="3"/>
    <x v="24"/>
    <s v="uMfolozi LM"/>
    <n v="4319197"/>
    <x v="781"/>
    <n v="2"/>
    <x v="4"/>
    <s v="Pfizer"/>
    <d v="2021-07-04T00:00:00"/>
    <d v="2021-07-04T00:00:00"/>
    <x v="7"/>
    <x v="2"/>
    <n v="1"/>
    <n v="4487696"/>
    <s v="Nseleni CHC"/>
    <n v="8"/>
    <n v="100"/>
    <n v="100"/>
  </r>
  <r>
    <x v="3"/>
    <x v="24"/>
    <s v="uMfolozi LM"/>
    <n v="4319197"/>
    <x v="782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3"/>
    <n v="2"/>
    <x v="4"/>
    <s v="Pfizer"/>
    <d v="2021-06-27T00:00:00"/>
    <d v="2021-06-27T00:00:00"/>
    <x v="3"/>
    <x v="1"/>
    <n v="7"/>
    <n v="4487696"/>
    <s v="Nseleni CHC"/>
    <n v="7"/>
    <n v="100"/>
    <n v="700"/>
  </r>
  <r>
    <x v="3"/>
    <x v="24"/>
    <s v="uMfolozi LM"/>
    <n v="4878465"/>
    <x v="784"/>
    <n v="2"/>
    <x v="4"/>
    <s v="Pfizer"/>
    <d v="2021-05-25T00:00:00"/>
    <d v="2021-06-04T00:00:00"/>
    <x v="7"/>
    <x v="2"/>
    <n v="1"/>
    <n v="4487696"/>
    <s v="Nseleni CHC"/>
    <n v="2"/>
    <n v="100"/>
    <n v="100"/>
  </r>
  <r>
    <x v="3"/>
    <x v="24"/>
    <s v="uMfolozi LM"/>
    <n v="4878465"/>
    <x v="785"/>
    <n v="2"/>
    <x v="4"/>
    <s v="Pfizer"/>
    <d v="2021-06-11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6"/>
    <n v="2"/>
    <x v="4"/>
    <s v="Pfizer"/>
    <d v="2021-06-20T00:00:00"/>
    <d v="2021-06-20T00:00:00"/>
    <x v="7"/>
    <x v="2"/>
    <n v="1"/>
    <n v="4487696"/>
    <s v="Nseleni CHC"/>
    <n v="6"/>
    <n v="100"/>
    <n v="100"/>
  </r>
  <r>
    <x v="3"/>
    <x v="24"/>
    <s v="uMfolozi LM"/>
    <n v="4878465"/>
    <x v="787"/>
    <n v="2"/>
    <x v="4"/>
    <s v="Pfizer"/>
    <d v="2021-06-19T00:00:00"/>
    <d v="2021-06-19T00:00:00"/>
    <x v="7"/>
    <x v="2"/>
    <n v="1"/>
    <n v="4487696"/>
    <s v="Nseleni CHC"/>
    <n v="5"/>
    <n v="100"/>
    <n v="100"/>
  </r>
  <r>
    <x v="3"/>
    <x v="24"/>
    <s v="uMfolozi LM"/>
    <n v="4878465"/>
    <x v="788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878465"/>
    <x v="789"/>
    <n v="2"/>
    <x v="4"/>
    <s v="Pfizer"/>
    <d v="2021-06-18T00:00:00"/>
    <d v="2021-06-18T00:00:00"/>
    <x v="7"/>
    <x v="2"/>
    <n v="1"/>
    <n v="4487696"/>
    <s v="Nseleni CHC"/>
    <n v="5"/>
    <n v="100"/>
    <n v="100"/>
  </r>
  <r>
    <x v="3"/>
    <x v="24"/>
    <s v="uMfolozi LM"/>
    <n v="4878465"/>
    <x v="790"/>
    <n v="2"/>
    <x v="4"/>
    <s v="Pfizer"/>
    <d v="2021-07-03T00:00:00"/>
    <d v="2021-07-03T00:00:00"/>
    <x v="7"/>
    <x v="2"/>
    <n v="1"/>
    <n v="4487696"/>
    <s v="Nseleni CHC"/>
    <n v="7"/>
    <n v="100"/>
    <n v="100"/>
  </r>
  <r>
    <x v="3"/>
    <x v="24"/>
    <s v="uMfolozi LM"/>
    <n v="4878465"/>
    <x v="791"/>
    <n v="2"/>
    <x v="4"/>
    <s v="Pfizer"/>
    <d v="2021-06-14T00:00:00"/>
    <d v="2021-06-15T00:00:00"/>
    <x v="7"/>
    <x v="2"/>
    <n v="1"/>
    <n v="4487696"/>
    <s v="Nseleni CHC"/>
    <n v="5"/>
    <n v="100"/>
    <n v="100"/>
  </r>
  <r>
    <x v="3"/>
    <x v="24"/>
    <s v="uMfolozi LM"/>
    <n v="4878465"/>
    <x v="792"/>
    <n v="2"/>
    <x v="4"/>
    <s v="Pfizer"/>
    <d v="2021-06-27T00:00:00"/>
    <d v="2021-06-27T00:00:00"/>
    <x v="7"/>
    <x v="2"/>
    <n v="1"/>
    <n v="4487696"/>
    <s v="Nseleni CHC"/>
    <n v="7"/>
    <n v="100"/>
    <n v="100"/>
  </r>
  <r>
    <x v="3"/>
    <x v="24"/>
    <s v="uMfolozi LM"/>
    <n v="4878465"/>
    <x v="793"/>
    <n v="2"/>
    <x v="4"/>
    <s v="Pfizer"/>
    <d v="2021-06-21T00:00:00"/>
    <d v="2021-06-21T00:00:00"/>
    <x v="7"/>
    <x v="2"/>
    <n v="1"/>
    <n v="4487696"/>
    <s v="Nseleni CHC"/>
    <n v="6"/>
    <n v="100"/>
    <n v="100"/>
  </r>
  <r>
    <x v="3"/>
    <x v="24"/>
    <s v="uMfolozi LM"/>
    <n v="4878465"/>
    <x v="794"/>
    <n v="2"/>
    <x v="4"/>
    <s v="Pfizer"/>
    <d v="2021-06-09T00:00:00"/>
    <d v="2021-06-10T00:00:00"/>
    <x v="7"/>
    <x v="2"/>
    <n v="1"/>
    <n v="4487696"/>
    <s v="Nseleni CHC"/>
    <n v="4"/>
    <n v="100"/>
    <n v="100"/>
  </r>
  <r>
    <x v="3"/>
    <x v="24"/>
    <s v="uMfolozi LM"/>
    <n v="4516625"/>
    <x v="795"/>
    <n v="1"/>
    <x v="4"/>
    <s v="Pfizer"/>
    <d v="2021-06-13T00:00:00"/>
    <d v="2021-06-13T00:00:00"/>
    <x v="7"/>
    <x v="2"/>
    <n v="5"/>
    <n v="4487696"/>
    <s v="Nseleni CHC"/>
    <n v="5"/>
    <n v="50"/>
    <n v="250"/>
  </r>
  <r>
    <x v="3"/>
    <x v="24"/>
    <s v="uMfolozi LM"/>
    <n v="4516625"/>
    <x v="796"/>
    <n v="2"/>
    <x v="4"/>
    <s v="Pfizer"/>
    <d v="2021-06-13T00:00:00"/>
    <d v="2021-06-13T00:00:00"/>
    <x v="7"/>
    <x v="2"/>
    <n v="1"/>
    <n v="4487696"/>
    <s v="Nseleni CHC"/>
    <n v="5"/>
    <n v="100"/>
    <n v="100"/>
  </r>
  <r>
    <x v="3"/>
    <x v="24"/>
    <s v="uMfolozi LM"/>
    <n v="4516625"/>
    <x v="797"/>
    <n v="2"/>
    <x v="4"/>
    <s v="Pfizer"/>
    <d v="2021-06-12T00:00:00"/>
    <d v="2021-06-12T00:00:00"/>
    <x v="7"/>
    <x v="2"/>
    <n v="1"/>
    <n v="4487696"/>
    <s v="Nseleni CHC"/>
    <n v="4"/>
    <n v="100"/>
    <n v="100"/>
  </r>
  <r>
    <x v="3"/>
    <x v="24"/>
    <s v="uMfolozi LM"/>
    <n v="4516625"/>
    <x v="798"/>
    <n v="2"/>
    <x v="4"/>
    <s v="Pfizer"/>
    <m/>
    <m/>
    <x v="7"/>
    <x v="2"/>
    <n v="1"/>
    <n v="4487696"/>
    <s v="Nseleni CHC"/>
    <n v="-20"/>
    <n v="100"/>
    <n v="100"/>
  </r>
  <r>
    <x v="3"/>
    <x v="24"/>
    <s v="uMfolozi LM"/>
    <n v="4275065"/>
    <x v="799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275065"/>
    <x v="800"/>
    <n v="2"/>
    <x v="4"/>
    <s v="Pfizer"/>
    <d v="2021-06-07T00:00:00"/>
    <d v="2021-06-08T00:00:00"/>
    <x v="7"/>
    <x v="2"/>
    <n v="1"/>
    <n v="4487696"/>
    <s v="Nseleni CHC"/>
    <n v="4"/>
    <n v="100"/>
    <n v="100"/>
  </r>
  <r>
    <x v="3"/>
    <x v="24"/>
    <s v="uMfolozi LM"/>
    <n v="4275065"/>
    <x v="801"/>
    <n v="2"/>
    <x v="4"/>
    <s v="Pfizer"/>
    <d v="2021-06-26T00:00:00"/>
    <d v="2021-06-26T00:00:00"/>
    <x v="7"/>
    <x v="2"/>
    <n v="1"/>
    <n v="4487696"/>
    <s v="Nseleni CHC"/>
    <n v="6"/>
    <n v="100"/>
    <n v="100"/>
  </r>
  <r>
    <x v="3"/>
    <x v="24"/>
    <s v="uMfolozi LM"/>
    <n v="4275065"/>
    <x v="802"/>
    <n v="2"/>
    <x v="4"/>
    <s v="Pfizer"/>
    <d v="2021-06-07T00:00:00"/>
    <d v="2021-06-07T00:00:00"/>
    <x v="7"/>
    <x v="2"/>
    <n v="1"/>
    <n v="4487696"/>
    <s v="Nseleni CHC"/>
    <n v="4"/>
    <n v="100"/>
    <n v="100"/>
  </r>
  <r>
    <x v="3"/>
    <x v="24"/>
    <s v="uMfolozi LM"/>
    <n v="4275065"/>
    <x v="803"/>
    <n v="2"/>
    <x v="4"/>
    <s v="Pfizer"/>
    <d v="2021-06-20T00:00:00"/>
    <d v="2021-06-20T00:00:00"/>
    <x v="7"/>
    <x v="2"/>
    <n v="1"/>
    <n v="4487696"/>
    <s v="Nseleni CHC"/>
    <n v="6"/>
    <n v="100"/>
    <n v="100"/>
  </r>
  <r>
    <x v="3"/>
    <x v="24"/>
    <s v="uMfolozi LM"/>
    <n v="4275065"/>
    <x v="804"/>
    <n v="2"/>
    <x v="4"/>
    <s v="Pfizer"/>
    <d v="2021-06-16T00:00:00"/>
    <d v="2021-06-16T00:00:00"/>
    <x v="7"/>
    <x v="2"/>
    <n v="1"/>
    <n v="4487696"/>
    <s v="Nseleni CHC"/>
    <n v="5"/>
    <n v="100"/>
    <n v="100"/>
  </r>
  <r>
    <x v="3"/>
    <x v="24"/>
    <s v="uMfolozi LM"/>
    <n v="4275065"/>
    <x v="805"/>
    <n v="2"/>
    <x v="4"/>
    <s v="Pfizer"/>
    <d v="2021-06-17T00:00:00"/>
    <d v="2021-06-17T00:00:00"/>
    <x v="7"/>
    <x v="2"/>
    <n v="1"/>
    <n v="4487696"/>
    <s v="Nseleni CHC"/>
    <n v="5"/>
    <n v="100"/>
    <n v="100"/>
  </r>
  <r>
    <x v="3"/>
    <x v="24"/>
    <s v="uMfolozi LM"/>
    <n v="4275065"/>
    <x v="806"/>
    <n v="2"/>
    <x v="4"/>
    <s v="Pfizer"/>
    <d v="2021-06-18T00:00:00"/>
    <d v="2021-06-09T00:00:00"/>
    <x v="7"/>
    <x v="2"/>
    <n v="1"/>
    <n v="4487696"/>
    <s v="Nseleni CHC"/>
    <n v="5"/>
    <n v="100"/>
    <n v="100"/>
  </r>
  <r>
    <x v="3"/>
    <x v="24"/>
    <s v="uMfolozi LM"/>
    <n v="4275065"/>
    <x v="807"/>
    <n v="2"/>
    <x v="4"/>
    <s v="Pfizer"/>
    <d v="2021-06-19T00:00:00"/>
    <d v="2021-06-19T00:00:00"/>
    <x v="7"/>
    <x v="2"/>
    <n v="1"/>
    <n v="4487696"/>
    <s v="Nseleni CHC"/>
    <n v="5"/>
    <n v="100"/>
    <n v="100"/>
  </r>
  <r>
    <x v="3"/>
    <x v="24"/>
    <s v="uMfolozi LM"/>
    <n v="4275065"/>
    <x v="808"/>
    <n v="2"/>
    <x v="4"/>
    <s v="Pfizer"/>
    <d v="2021-06-10T00:00:00"/>
    <d v="2021-06-11T00:00:00"/>
    <x v="7"/>
    <x v="2"/>
    <n v="1"/>
    <n v="4487696"/>
    <s v="Nseleni CHC"/>
    <n v="4"/>
    <n v="100"/>
    <n v="100"/>
  </r>
  <r>
    <x v="3"/>
    <x v="24"/>
    <s v="uMfolozi LM"/>
    <n v="4275065"/>
    <x v="809"/>
    <n v="2"/>
    <x v="4"/>
    <s v="Pfizer"/>
    <d v="2021-06-14T00:00:00"/>
    <d v="2021-06-15T00:00:00"/>
    <x v="7"/>
    <x v="2"/>
    <n v="1"/>
    <n v="4487696"/>
    <s v="Nseleni CHC"/>
    <n v="5"/>
    <n v="100"/>
    <n v="100"/>
  </r>
  <r>
    <x v="3"/>
    <x v="24"/>
    <s v="uMfolozi LM"/>
    <n v="4275065"/>
    <x v="810"/>
    <n v="2"/>
    <x v="4"/>
    <s v="Pfizer"/>
    <d v="2021-06-18T00:00:00"/>
    <d v="2021-06-18T00:00:00"/>
    <x v="7"/>
    <x v="2"/>
    <n v="1"/>
    <n v="4487696"/>
    <s v="Nseleni CHC"/>
    <n v="5"/>
    <n v="100"/>
    <n v="100"/>
  </r>
  <r>
    <x v="3"/>
    <x v="24"/>
    <s v="uMfolozi LM"/>
    <n v="4257373"/>
    <x v="811"/>
    <n v="2"/>
    <x v="4"/>
    <s v="Pfizer"/>
    <m/>
    <m/>
    <x v="3"/>
    <x v="1"/>
    <n v="7"/>
    <n v="4487696"/>
    <s v="Nseleni CHC"/>
    <n v="-20"/>
    <n v="100"/>
    <n v="700"/>
  </r>
  <r>
    <x v="3"/>
    <x v="24"/>
    <s v="uMfolozi LM"/>
    <n v="4257373"/>
    <x v="812"/>
    <n v="2"/>
    <x v="4"/>
    <s v="Pfizer"/>
    <d v="2021-06-25T00:00:00"/>
    <d v="2021-06-26T00:00:00"/>
    <x v="7"/>
    <x v="2"/>
    <n v="1"/>
    <n v="4487696"/>
    <s v="Nseleni CHC"/>
    <n v="6"/>
    <n v="100"/>
    <n v="100"/>
  </r>
  <r>
    <x v="3"/>
    <x v="24"/>
    <s v="uMfolozi LM"/>
    <n v="4257373"/>
    <x v="813"/>
    <n v="2"/>
    <x v="4"/>
    <s v="Pfizer"/>
    <d v="2021-06-28T00:00:00"/>
    <d v="2021-06-28T00:00:00"/>
    <x v="7"/>
    <x v="2"/>
    <n v="1"/>
    <n v="4487696"/>
    <s v="Nseleni CHC"/>
    <n v="7"/>
    <n v="100"/>
    <n v="100"/>
  </r>
  <r>
    <x v="3"/>
    <x v="24"/>
    <s v="uMfolozi LM"/>
    <n v="4257373"/>
    <x v="814"/>
    <n v="2"/>
    <x v="4"/>
    <s v="Pfizer"/>
    <d v="2021-06-23T00:00:00"/>
    <d v="2021-06-23T00:00:00"/>
    <x v="7"/>
    <x v="2"/>
    <n v="1"/>
    <n v="4487696"/>
    <s v="Nseleni CHC"/>
    <n v="6"/>
    <n v="100"/>
    <n v="100"/>
  </r>
  <r>
    <x v="3"/>
    <x v="24"/>
    <s v="uMfolozi LM"/>
    <n v="4257373"/>
    <x v="815"/>
    <n v="2"/>
    <x v="4"/>
    <s v="Pfizer"/>
    <d v="2021-06-24T00:00:00"/>
    <d v="2021-06-24T00:00:00"/>
    <x v="7"/>
    <x v="2"/>
    <n v="1"/>
    <n v="4487696"/>
    <s v="Nseleni CHC"/>
    <n v="6"/>
    <n v="100"/>
    <n v="100"/>
  </r>
  <r>
    <x v="3"/>
    <x v="24"/>
    <s v="uMfolozi LM"/>
    <n v="4695061"/>
    <x v="816"/>
    <n v="2"/>
    <x v="4"/>
    <s v="Pfizer"/>
    <d v="2021-06-29T00:00:00"/>
    <d v="2021-06-29T00:00:00"/>
    <x v="3"/>
    <x v="1"/>
    <n v="7"/>
    <n v="4487696"/>
    <s v="Nseleni CHC"/>
    <n v="7"/>
    <n v="100"/>
    <n v="700"/>
  </r>
  <r>
    <x v="3"/>
    <x v="24"/>
    <s v="uMfolozi LM"/>
    <n v="4695061"/>
    <x v="817"/>
    <n v="2"/>
    <x v="4"/>
    <s v="Pfizer"/>
    <d v="2021-07-01T00:00:00"/>
    <d v="2021-07-01T00:00:00"/>
    <x v="7"/>
    <x v="2"/>
    <n v="1"/>
    <n v="4487696"/>
    <s v="Nseleni CHC"/>
    <n v="7"/>
    <n v="100"/>
    <n v="100"/>
  </r>
  <r>
    <x v="3"/>
    <x v="24"/>
    <s v="uMfolozi LM"/>
    <n v="4695061"/>
    <x v="818"/>
    <n v="2"/>
    <x v="4"/>
    <s v="Pfizer"/>
    <d v="2021-06-29T00:00:00"/>
    <d v="2021-06-29T00:00:00"/>
    <x v="7"/>
    <x v="2"/>
    <n v="1"/>
    <n v="4487696"/>
    <s v="Nseleni CHC"/>
    <n v="7"/>
    <n v="100"/>
    <n v="100"/>
  </r>
  <r>
    <x v="3"/>
    <x v="24"/>
    <s v="uMfolozi LM"/>
    <n v="4695061"/>
    <x v="819"/>
    <n v="2"/>
    <x v="4"/>
    <s v="Pfizer"/>
    <d v="2021-07-02T00:00:00"/>
    <d v="2021-07-02T00:00:00"/>
    <x v="7"/>
    <x v="2"/>
    <n v="1"/>
    <n v="4487696"/>
    <s v="Nseleni CHC"/>
    <n v="7"/>
    <n v="100"/>
    <n v="100"/>
  </r>
  <r>
    <x v="3"/>
    <x v="24"/>
    <s v="uMfolozi LM"/>
    <n v="4695061"/>
    <x v="820"/>
    <n v="2"/>
    <x v="4"/>
    <s v="Pfizer"/>
    <d v="2021-07-03T00:00:00"/>
    <d v="2021-07-03T00:00:00"/>
    <x v="7"/>
    <x v="2"/>
    <n v="1"/>
    <n v="4487696"/>
    <s v="Nseleni CHC"/>
    <n v="7"/>
    <n v="100"/>
    <n v="100"/>
  </r>
  <r>
    <x v="3"/>
    <x v="24"/>
    <s v="uMfolozi LM"/>
    <n v="4695061"/>
    <x v="821"/>
    <n v="2"/>
    <x v="4"/>
    <s v="Pfizer"/>
    <d v="2021-06-30T00:00:00"/>
    <d v="2021-06-30T00:00:00"/>
    <x v="7"/>
    <x v="2"/>
    <n v="1"/>
    <n v="4487696"/>
    <s v="Nseleni CHC"/>
    <n v="7"/>
    <n v="100"/>
    <n v="100"/>
  </r>
  <r>
    <x v="3"/>
    <x v="24"/>
    <s v="uMhlathuze LM"/>
    <n v="387724"/>
    <x v="822"/>
    <n v="1"/>
    <x v="2"/>
    <s v="Pfizer"/>
    <s v="24/5/2021"/>
    <m/>
    <x v="3"/>
    <x v="1"/>
    <n v="7"/>
    <n v="4487696"/>
    <s v="Nseleni CHC"/>
    <e v="#VALUE!"/>
    <n v="50"/>
    <n v="350"/>
  </r>
  <r>
    <x v="3"/>
    <x v="24"/>
    <s v="uMhlathuze LM"/>
    <m/>
    <x v="823"/>
    <n v="1"/>
    <x v="4"/>
    <s v="Pfizer"/>
    <s v="3/6/2021"/>
    <s v="6/6/2021"/>
    <x v="7"/>
    <x v="2"/>
    <n v="7"/>
    <n v="4487696"/>
    <s v="Nseleni CHC"/>
    <e v="#VALUE!"/>
    <n v="50"/>
    <n v="350"/>
  </r>
  <r>
    <x v="3"/>
    <x v="24"/>
    <s v="uMhlathuze LM"/>
    <m/>
    <x v="824"/>
    <n v="1"/>
    <x v="4"/>
    <s v="Pfizer"/>
    <s v="7/6/2021"/>
    <s v="8/6/2021"/>
    <x v="3"/>
    <x v="1"/>
    <n v="7"/>
    <n v="4487696"/>
    <s v="Nseleni CHC"/>
    <e v="#VALUE!"/>
    <n v="50"/>
    <n v="350"/>
  </r>
  <r>
    <x v="3"/>
    <x v="24"/>
    <s v="uMhlathuze LM"/>
    <m/>
    <x v="825"/>
    <n v="1"/>
    <x v="4"/>
    <s v="Pfizer"/>
    <s v="9/6/2021"/>
    <s v="11/6/2021"/>
    <x v="7"/>
    <x v="2"/>
    <n v="7"/>
    <n v="4487696"/>
    <s v="Nseleni CHC"/>
    <e v="#VALUE!"/>
    <n v="50"/>
    <n v="350"/>
  </r>
  <r>
    <x v="3"/>
    <x v="24"/>
    <s v="uMhlathuze LM"/>
    <m/>
    <x v="826"/>
    <n v="1"/>
    <x v="4"/>
    <s v="Pfizer"/>
    <s v="12/6/2021"/>
    <s v="13/6/2021"/>
    <x v="7"/>
    <x v="2"/>
    <n v="7"/>
    <n v="4487696"/>
    <s v="Nseleni CHC"/>
    <e v="#VALUE!"/>
    <n v="50"/>
    <n v="350"/>
  </r>
  <r>
    <x v="3"/>
    <x v="24"/>
    <s v="uMhlathuze LM"/>
    <m/>
    <x v="827"/>
    <n v="1"/>
    <x v="4"/>
    <s v="Pfizer"/>
    <s v="14/6/2021"/>
    <s v="16/6/2021"/>
    <x v="7"/>
    <x v="2"/>
    <n v="7"/>
    <n v="4487696"/>
    <s v="Nseleni CHC"/>
    <e v="#VALUE!"/>
    <n v="50"/>
    <n v="350"/>
  </r>
  <r>
    <x v="3"/>
    <x v="24"/>
    <s v="uMhlathuze LM"/>
    <m/>
    <x v="828"/>
    <n v="1"/>
    <x v="4"/>
    <s v="Pfizer"/>
    <s v="17/6/2021"/>
    <s v="18/6/2021"/>
    <x v="7"/>
    <x v="2"/>
    <n v="7"/>
    <n v="4487696"/>
    <s v="Nseleni CHC"/>
    <e v="#VALUE!"/>
    <n v="50"/>
    <n v="350"/>
  </r>
  <r>
    <x v="3"/>
    <x v="24"/>
    <s v="uMhlathuze LM"/>
    <m/>
    <x v="829"/>
    <n v="1"/>
    <x v="4"/>
    <s v="Pfizer"/>
    <s v="19/6/2021"/>
    <s v="20/6/2021"/>
    <x v="7"/>
    <x v="2"/>
    <n v="7"/>
    <n v="4487696"/>
    <s v="Nseleni CHC"/>
    <e v="#VALUE!"/>
    <n v="50"/>
    <n v="350"/>
  </r>
  <r>
    <x v="3"/>
    <x v="24"/>
    <s v="uMhlathuze LM"/>
    <m/>
    <x v="830"/>
    <n v="1"/>
    <x v="4"/>
    <s v="Pfizer"/>
    <s v="21/6/2021"/>
    <s v="22/6/2021"/>
    <x v="7"/>
    <x v="2"/>
    <n v="7"/>
    <n v="4487696"/>
    <s v="Nseleni CHC"/>
    <e v="#VALUE!"/>
    <n v="50"/>
    <n v="350"/>
  </r>
  <r>
    <x v="3"/>
    <x v="24"/>
    <s v="uMhlathuze LM"/>
    <m/>
    <x v="831"/>
    <n v="1"/>
    <x v="4"/>
    <s v="Pfizer"/>
    <s v="23/6/2021"/>
    <s v="24/6/2021"/>
    <x v="7"/>
    <x v="2"/>
    <n v="7"/>
    <n v="4487696"/>
    <s v="Nseleni CHC"/>
    <e v="#VALUE!"/>
    <n v="50"/>
    <n v="350"/>
  </r>
  <r>
    <x v="3"/>
    <x v="24"/>
    <s v="uMhlathuze LM"/>
    <m/>
    <x v="832"/>
    <n v="1"/>
    <x v="4"/>
    <s v="Pfizer"/>
    <s v="25/6/2021"/>
    <s v="25/6/2021"/>
    <x v="7"/>
    <x v="2"/>
    <n v="7"/>
    <n v="4487696"/>
    <s v="Nseleni CHC"/>
    <e v="#VALUE!"/>
    <n v="50"/>
    <n v="350"/>
  </r>
  <r>
    <x v="3"/>
    <x v="24"/>
    <s v="uMhlathuze LM"/>
    <m/>
    <x v="833"/>
    <n v="1"/>
    <x v="4"/>
    <s v="Pfizer"/>
    <s v="26/6/2021"/>
    <s v="27/6/2021"/>
    <x v="7"/>
    <x v="2"/>
    <n v="7"/>
    <n v="4487696"/>
    <s v="Nseleni CHC"/>
    <e v="#VALUE!"/>
    <n v="50"/>
    <n v="350"/>
  </r>
  <r>
    <x v="3"/>
    <x v="24"/>
    <s v="uMhlathuze LM"/>
    <m/>
    <x v="834"/>
    <n v="1"/>
    <x v="4"/>
    <s v="Pfizer"/>
    <s v="28/6/2021"/>
    <s v="29/6/2021"/>
    <x v="7"/>
    <x v="2"/>
    <n v="7"/>
    <n v="4487696"/>
    <s v="Nseleni CHC"/>
    <e v="#VALUE!"/>
    <n v="50"/>
    <n v="350"/>
  </r>
  <r>
    <x v="3"/>
    <x v="24"/>
    <s v="uMhlathuze LM"/>
    <m/>
    <x v="835"/>
    <n v="1"/>
    <x v="4"/>
    <s v="Pfizer"/>
    <s v="30/6/2021"/>
    <s v="30/6/2021"/>
    <x v="7"/>
    <x v="2"/>
    <n v="7"/>
    <n v="4487696"/>
    <s v="Nseleni CHC"/>
    <e v="#VALUE!"/>
    <n v="50"/>
    <n v="350"/>
  </r>
  <r>
    <x v="3"/>
    <x v="24"/>
    <s v="uMhlathuze LM"/>
    <m/>
    <x v="836"/>
    <n v="1"/>
    <x v="4"/>
    <s v="Pfizer"/>
    <s v="1/7/2021"/>
    <s v="2/7/2021"/>
    <x v="7"/>
    <x v="2"/>
    <n v="7"/>
    <n v="4487696"/>
    <s v="Nseleni CHC"/>
    <e v="#VALUE!"/>
    <n v="50"/>
    <n v="350"/>
  </r>
  <r>
    <x v="3"/>
    <x v="24"/>
    <s v="uMhlathuze LM"/>
    <n v="4713039"/>
    <x v="776"/>
    <n v="1"/>
    <x v="4"/>
    <s v="Pfizer"/>
    <d v="2021-05-31T00:00:00"/>
    <d v="2021-06-01T00:00:00"/>
    <x v="7"/>
    <x v="2"/>
    <n v="7"/>
    <n v="4487696"/>
    <s v="Nseleni CHC"/>
    <n v="3"/>
    <n v="50"/>
    <n v="350"/>
  </r>
  <r>
    <x v="3"/>
    <x v="24"/>
    <s v="Mthonjaneni LM"/>
    <m/>
    <x v="837"/>
    <n v="3"/>
    <x v="10"/>
    <s v="Pfizer"/>
    <d v="2021-06-01T00:00:00"/>
    <d v="2021-06-04T00:00:00"/>
    <x v="7"/>
    <x v="2"/>
    <n v="4"/>
    <n v="321615"/>
    <s v="KwaMagwaza Hospital "/>
    <n v="3"/>
    <n v="150"/>
    <n v="600"/>
  </r>
  <r>
    <x v="3"/>
    <x v="24"/>
    <s v="Mthonjaneni LM"/>
    <m/>
    <x v="838"/>
    <n v="2"/>
    <x v="10"/>
    <s v="Pfizer"/>
    <d v="2021-06-07T00:00:00"/>
    <d v="2021-06-09T00:00:00"/>
    <x v="7"/>
    <x v="2"/>
    <n v="3"/>
    <n v="321615"/>
    <s v="KwaMagwaza Hospital "/>
    <n v="4"/>
    <n v="100"/>
    <n v="300"/>
  </r>
  <r>
    <x v="3"/>
    <x v="24"/>
    <s v="Mthonjaneni LM"/>
    <m/>
    <x v="839"/>
    <n v="2"/>
    <x v="10"/>
    <s v="Pfizer"/>
    <d v="2021-06-10T00:00:00"/>
    <d v="2021-06-10T00:00:00"/>
    <x v="7"/>
    <x v="2"/>
    <n v="1"/>
    <n v="321615"/>
    <s v="KwaMagwaza Hospital "/>
    <n v="4"/>
    <n v="100"/>
    <n v="100"/>
  </r>
  <r>
    <x v="3"/>
    <x v="24"/>
    <s v="Mthonjaneni LM"/>
    <m/>
    <x v="840"/>
    <n v="2"/>
    <x v="10"/>
    <s v="Pfizer"/>
    <d v="2021-06-11T00:00:00"/>
    <d v="2021-06-11T00:00:00"/>
    <x v="7"/>
    <x v="2"/>
    <n v="1"/>
    <n v="321615"/>
    <s v="KwaMagwaza Hospital "/>
    <n v="4"/>
    <n v="100"/>
    <n v="100"/>
  </r>
  <r>
    <x v="3"/>
    <x v="24"/>
    <s v="Mthonjaneni LM"/>
    <m/>
    <x v="841"/>
    <n v="2"/>
    <x v="10"/>
    <s v="Pfizer"/>
    <d v="2021-06-14T00:00:00"/>
    <d v="2021-06-15T00:00:00"/>
    <x v="7"/>
    <x v="2"/>
    <n v="1"/>
    <n v="321615"/>
    <s v="KwaMagwaza Hospital "/>
    <n v="5"/>
    <n v="100"/>
    <n v="100"/>
  </r>
  <r>
    <x v="3"/>
    <x v="24"/>
    <s v="Mthonjaneni LM"/>
    <m/>
    <x v="842"/>
    <n v="2"/>
    <x v="10"/>
    <s v="Pfizer"/>
    <d v="2021-06-17T00:00:00"/>
    <d v="2021-06-17T00:00:00"/>
    <x v="7"/>
    <x v="2"/>
    <n v="1"/>
    <n v="321615"/>
    <s v="KwaMagwaza Hospital "/>
    <n v="5"/>
    <n v="100"/>
    <n v="100"/>
  </r>
  <r>
    <x v="3"/>
    <x v="24"/>
    <s v="Mthonjaneni LM"/>
    <m/>
    <x v="843"/>
    <n v="2"/>
    <x v="10"/>
    <s v="Pfizer"/>
    <d v="2021-06-18T00:00:00"/>
    <d v="2021-06-18T00:00:00"/>
    <x v="7"/>
    <x v="2"/>
    <n v="1"/>
    <n v="321615"/>
    <s v="KwaMagwaza Hospital "/>
    <n v="5"/>
    <n v="100"/>
    <n v="100"/>
  </r>
  <r>
    <x v="3"/>
    <x v="24"/>
    <s v="Mthonjaneni LM"/>
    <m/>
    <x v="844"/>
    <n v="2"/>
    <x v="10"/>
    <s v="Pfizer"/>
    <d v="2021-06-19T00:00:00"/>
    <d v="2021-06-19T00:00:00"/>
    <x v="7"/>
    <x v="2"/>
    <n v="1"/>
    <n v="321615"/>
    <s v="KwaMagwaza Hospital "/>
    <n v="5"/>
    <n v="100"/>
    <n v="100"/>
  </r>
  <r>
    <x v="3"/>
    <x v="24"/>
    <s v="Mthonjaneni LM"/>
    <m/>
    <x v="845"/>
    <n v="2"/>
    <x v="10"/>
    <s v="Pfizer"/>
    <d v="2021-06-21T00:00:00"/>
    <d v="2021-06-22T00:00:00"/>
    <x v="7"/>
    <x v="2"/>
    <n v="1"/>
    <n v="321615"/>
    <s v="KwaMagwaza Hospital "/>
    <n v="6"/>
    <n v="100"/>
    <n v="100"/>
  </r>
  <r>
    <x v="3"/>
    <x v="24"/>
    <s v="Mthonjaneni LM"/>
    <m/>
    <x v="846"/>
    <n v="2"/>
    <x v="10"/>
    <s v="Pfizer"/>
    <d v="2021-06-21T00:00:00"/>
    <d v="2021-06-22T00:00:00"/>
    <x v="7"/>
    <x v="2"/>
    <n v="1"/>
    <n v="321615"/>
    <s v="KwaMagwaza Hospital "/>
    <n v="6"/>
    <n v="100"/>
    <n v="100"/>
  </r>
  <r>
    <x v="3"/>
    <x v="24"/>
    <s v="Mthonjaneni LM"/>
    <m/>
    <x v="847"/>
    <n v="2"/>
    <x v="10"/>
    <s v="Pfizer"/>
    <d v="2021-06-22T00:00:00"/>
    <d v="2021-06-22T00:00:00"/>
    <x v="3"/>
    <x v="1"/>
    <n v="7"/>
    <n v="321615"/>
    <s v="KwaMagwaza Hospital "/>
    <n v="6"/>
    <n v="100"/>
    <n v="700"/>
  </r>
  <r>
    <x v="3"/>
    <x v="24"/>
    <s v="Mthonjaneni LM"/>
    <m/>
    <x v="848"/>
    <n v="2"/>
    <x v="10"/>
    <s v="Pfizer"/>
    <d v="2021-06-23T00:00:00"/>
    <d v="2021-06-23T00:00:00"/>
    <x v="7"/>
    <x v="2"/>
    <n v="1"/>
    <n v="321615"/>
    <s v="KwaMagwaza Hospital "/>
    <n v="6"/>
    <n v="100"/>
    <n v="100"/>
  </r>
  <r>
    <x v="3"/>
    <x v="24"/>
    <s v="Mthonjaneni LM"/>
    <m/>
    <x v="849"/>
    <n v="2"/>
    <x v="10"/>
    <s v="Pfizer"/>
    <d v="2021-06-24T00:00:00"/>
    <d v="2021-06-24T00:00:00"/>
    <x v="7"/>
    <x v="2"/>
    <n v="1"/>
    <n v="321615"/>
    <s v="KwaMagwaza Hospital "/>
    <n v="6"/>
    <n v="100"/>
    <n v="100"/>
  </r>
  <r>
    <x v="3"/>
    <x v="24"/>
    <s v="Mthonjaneni LM"/>
    <m/>
    <x v="850"/>
    <n v="2"/>
    <x v="10"/>
    <s v="Pfizer"/>
    <d v="2021-06-25T00:00:00"/>
    <d v="2021-06-25T00:00:00"/>
    <x v="7"/>
    <x v="2"/>
    <n v="1"/>
    <n v="321615"/>
    <s v="KwaMagwaza Hospital "/>
    <n v="6"/>
    <n v="100"/>
    <n v="100"/>
  </r>
  <r>
    <x v="3"/>
    <x v="24"/>
    <s v="Mthonjaneni LM"/>
    <m/>
    <x v="851"/>
    <n v="2"/>
    <x v="10"/>
    <s v="Pfizer"/>
    <d v="2021-06-28T00:00:00"/>
    <d v="2021-06-28T00:00:00"/>
    <x v="7"/>
    <x v="2"/>
    <n v="1"/>
    <n v="321615"/>
    <s v="KwaMagwaza Hospital "/>
    <n v="7"/>
    <n v="100"/>
    <n v="100"/>
  </r>
  <r>
    <x v="3"/>
    <x v="24"/>
    <s v="Mthonjaneni LM"/>
    <m/>
    <x v="852"/>
    <n v="2"/>
    <x v="10"/>
    <s v="Pfizer"/>
    <d v="2021-06-23T00:00:00"/>
    <d v="2021-06-23T00:00:00"/>
    <x v="3"/>
    <x v="1"/>
    <n v="7"/>
    <n v="321615"/>
    <s v="KwaMagwaza Hospital "/>
    <n v="6"/>
    <n v="100"/>
    <n v="700"/>
  </r>
  <r>
    <x v="3"/>
    <x v="24"/>
    <s v="Mthonjaneni LM"/>
    <m/>
    <x v="853"/>
    <n v="2"/>
    <x v="10"/>
    <s v="Pfizer"/>
    <d v="2021-06-24T00:00:00"/>
    <d v="2021-06-24T00:00:00"/>
    <x v="7"/>
    <x v="2"/>
    <n v="1"/>
    <n v="321615"/>
    <s v="KwaMagwaza Hospital "/>
    <n v="6"/>
    <n v="100"/>
    <n v="100"/>
  </r>
  <r>
    <x v="3"/>
    <x v="24"/>
    <s v="Mthonjaneni LM"/>
    <m/>
    <x v="854"/>
    <n v="1"/>
    <x v="10"/>
    <s v="Pfizer"/>
    <d v="2021-06-28T00:00:00"/>
    <d v="2021-06-28T00:00:00"/>
    <x v="3"/>
    <x v="1"/>
    <n v="7"/>
    <n v="321615"/>
    <s v="KwaMagwaza Hospital "/>
    <n v="7"/>
    <n v="50"/>
    <n v="350"/>
  </r>
  <r>
    <x v="3"/>
    <x v="24"/>
    <s v="Mthonjaneni LM"/>
    <m/>
    <x v="837"/>
    <n v="4"/>
    <x v="10"/>
    <s v="J&amp;J"/>
    <d v="2021-06-23T00:00:00"/>
    <d v="2021-06-24T00:00:00"/>
    <x v="7"/>
    <x v="2"/>
    <n v="1"/>
    <n v="321615"/>
    <s v="KwaMagwaza Hospital "/>
    <n v="6"/>
    <n v="200"/>
    <n v="200"/>
  </r>
  <r>
    <x v="3"/>
    <x v="24"/>
    <s v="Mthonjaneni LM"/>
    <m/>
    <x v="847"/>
    <n v="1"/>
    <x v="10"/>
    <s v="Pfizer"/>
    <d v="2021-06-30T00:00:00"/>
    <d v="2021-06-30T00:00:00"/>
    <x v="3"/>
    <x v="1"/>
    <n v="7"/>
    <n v="321615"/>
    <s v="KwaMagwaza Hospital "/>
    <n v="7"/>
    <n v="50"/>
    <n v="350"/>
  </r>
  <r>
    <x v="3"/>
    <x v="24"/>
    <s v="Mthonjaneni LM"/>
    <m/>
    <x v="854"/>
    <n v="1"/>
    <x v="10"/>
    <s v="Pfizer"/>
    <d v="2021-06-30T00:00:00"/>
    <d v="2021-07-01T00:00:00"/>
    <x v="3"/>
    <x v="1"/>
    <n v="7"/>
    <n v="321615"/>
    <s v="KwaMagwaza Hospital "/>
    <n v="7"/>
    <n v="50"/>
    <n v="350"/>
  </r>
  <r>
    <x v="3"/>
    <x v="24"/>
    <s v="Mthonjaneni LM"/>
    <m/>
    <x v="855"/>
    <n v="3"/>
    <x v="10"/>
    <s v="J&amp;J"/>
    <d v="2021-07-01T00:00:00"/>
    <d v="2021-07-02T00:00:00"/>
    <x v="7"/>
    <x v="2"/>
    <n v="2"/>
    <n v="321615"/>
    <s v="KwaMagwaza Hospital "/>
    <n v="7"/>
    <n v="150"/>
    <n v="300"/>
  </r>
  <r>
    <x v="3"/>
    <x v="24"/>
    <s v="Mthonjaneni LM"/>
    <m/>
    <x v="854"/>
    <n v="2"/>
    <x v="10"/>
    <s v="Pfizer"/>
    <d v="2021-06-18T00:00:00"/>
    <d v="2021-06-18T00:00:00"/>
    <x v="3"/>
    <x v="1"/>
    <n v="7"/>
    <n v="321615"/>
    <s v="KwaMagwaza Hospital "/>
    <n v="5"/>
    <n v="100"/>
    <n v="700"/>
  </r>
  <r>
    <x v="3"/>
    <x v="24"/>
    <s v="Mthonjaneni LM"/>
    <m/>
    <x v="853"/>
    <n v="1"/>
    <x v="10"/>
    <s v="Pfizer"/>
    <d v="2021-07-02T00:00:00"/>
    <d v="2021-07-02T00:00:00"/>
    <x v="7"/>
    <x v="2"/>
    <n v="1"/>
    <n v="321615"/>
    <s v="KwaMagwaza Hospital "/>
    <n v="7"/>
    <n v="50"/>
    <n v="50"/>
  </r>
  <r>
    <x v="3"/>
    <x v="24"/>
    <s v="Mthonjaneni LM"/>
    <m/>
    <x v="856"/>
    <n v="1"/>
    <x v="10"/>
    <s v="Pfizer"/>
    <d v="2021-07-05T00:00:00"/>
    <d v="2021-07-05T00:00:00"/>
    <x v="7"/>
    <x v="2"/>
    <n v="1"/>
    <n v="321615"/>
    <s v="KwaMagwaza Hospital "/>
    <n v="8"/>
    <n v="50"/>
    <n v="50"/>
  </r>
  <r>
    <x v="3"/>
    <x v="24"/>
    <s v="Mthonjaneni LM"/>
    <m/>
    <x v="857"/>
    <n v="1"/>
    <x v="10"/>
    <s v="Pfizer"/>
    <d v="2021-07-06T00:00:00"/>
    <d v="2021-06-21T00:00:00"/>
    <x v="7"/>
    <x v="2"/>
    <n v="1"/>
    <n v="321615"/>
    <s v="KwaMagwaza Hospital "/>
    <n v="8"/>
    <n v="50"/>
    <n v="50"/>
  </r>
  <r>
    <x v="3"/>
    <x v="24"/>
    <s v="Mthonjaneni LM"/>
    <m/>
    <x v="858"/>
    <n v="1"/>
    <x v="10"/>
    <s v="Pfizer"/>
    <d v="2021-07-07T00:00:00"/>
    <d v="2021-07-07T00:00:00"/>
    <x v="7"/>
    <x v="2"/>
    <n v="1"/>
    <n v="321615"/>
    <s v="KwaMagwaza Hospital "/>
    <n v="8"/>
    <n v="50"/>
    <n v="50"/>
  </r>
  <r>
    <x v="3"/>
    <x v="24"/>
    <s v="Mthonjaneni LM"/>
    <m/>
    <x v="859"/>
    <n v="1"/>
    <x v="10"/>
    <s v="Pfizer"/>
    <d v="2021-07-08T00:00:00"/>
    <d v="2021-07-08T00:00:00"/>
    <x v="7"/>
    <x v="2"/>
    <n v="1"/>
    <n v="321615"/>
    <s v="KwaMagwaza Hospital "/>
    <n v="8"/>
    <n v="50"/>
    <n v="50"/>
  </r>
  <r>
    <x v="3"/>
    <x v="24"/>
    <s v="Mthonjaneni LM"/>
    <m/>
    <x v="860"/>
    <n v="1"/>
    <x v="10"/>
    <s v="Pfizer"/>
    <d v="2021-07-09T00:00:00"/>
    <d v="2021-07-09T00:00:00"/>
    <x v="7"/>
    <x v="2"/>
    <n v="1"/>
    <n v="321615"/>
    <s v="KwaMagwaza Hospital "/>
    <n v="8"/>
    <n v="50"/>
    <n v="50"/>
  </r>
  <r>
    <x v="3"/>
    <x v="24"/>
    <s v="Mthonjaneni LM"/>
    <m/>
    <x v="861"/>
    <n v="1"/>
    <x v="10"/>
    <s v="Pfizer"/>
    <d v="2021-07-10T00:00:00"/>
    <d v="2021-07-10T00:00:00"/>
    <x v="7"/>
    <x v="2"/>
    <n v="1"/>
    <n v="321615"/>
    <s v="KwaMagwaza Hospital "/>
    <n v="8"/>
    <n v="50"/>
    <n v="50"/>
  </r>
  <r>
    <x v="3"/>
    <x v="24"/>
    <s v="uMhlathuze LM"/>
    <n v="4810999"/>
    <x v="862"/>
    <n v="3"/>
    <x v="10"/>
    <s v="Pfizer"/>
    <s v="17/05/2021"/>
    <s v="17/05/2021"/>
    <x v="7"/>
    <x v="2"/>
    <m/>
    <m/>
    <m/>
    <e v="#VALUE!"/>
    <n v="150"/>
    <n v="0"/>
  </r>
  <r>
    <x v="3"/>
    <x v="24"/>
    <s v="uMhlathuze LM"/>
    <n v="4731769"/>
    <x v="863"/>
    <n v="1"/>
    <x v="10"/>
    <s v="Pfizer"/>
    <s v="18/05/2021"/>
    <s v="18/05/2021"/>
    <x v="7"/>
    <x v="2"/>
    <m/>
    <m/>
    <m/>
    <e v="#VALUE!"/>
    <n v="50"/>
    <n v="0"/>
  </r>
  <r>
    <x v="3"/>
    <x v="24"/>
    <s v="uMhlathuze LM"/>
    <m/>
    <x v="864"/>
    <n v="1"/>
    <x v="10"/>
    <s v="Pfizer"/>
    <s v="18/05/2021"/>
    <s v="18/05/2021"/>
    <x v="7"/>
    <x v="2"/>
    <m/>
    <m/>
    <m/>
    <e v="#VALUE!"/>
    <n v="50"/>
    <n v="0"/>
  </r>
  <r>
    <x v="3"/>
    <x v="24"/>
    <s v="uMhlathuze LM"/>
    <m/>
    <x v="865"/>
    <n v="3"/>
    <x v="10"/>
    <s v="Pfizer"/>
    <s v="20/05/2021"/>
    <s v="20/05/2021"/>
    <x v="7"/>
    <x v="2"/>
    <m/>
    <m/>
    <m/>
    <e v="#VALUE!"/>
    <n v="150"/>
    <n v="0"/>
  </r>
  <r>
    <x v="3"/>
    <x v="24"/>
    <s v="uMhlathuze LM"/>
    <m/>
    <x v="865"/>
    <n v="3"/>
    <x v="10"/>
    <s v="Pfizer"/>
    <s v="21/05/2021"/>
    <s v="21/05/2021"/>
    <x v="7"/>
    <x v="2"/>
    <m/>
    <m/>
    <m/>
    <e v="#VALUE!"/>
    <n v="150"/>
    <n v="0"/>
  </r>
  <r>
    <x v="3"/>
    <x v="24"/>
    <s v="uMhlathuze LM"/>
    <n v="4810999"/>
    <x v="862"/>
    <n v="3"/>
    <x v="10"/>
    <s v="Pfizer"/>
    <s v="24/05/2021"/>
    <s v="24/05/2021"/>
    <x v="7"/>
    <x v="2"/>
    <m/>
    <m/>
    <m/>
    <e v="#VALUE!"/>
    <n v="150"/>
    <n v="0"/>
  </r>
  <r>
    <x v="3"/>
    <x v="24"/>
    <s v="uMhlathuze LM"/>
    <n v="4323876"/>
    <x v="866"/>
    <m/>
    <x v="10"/>
    <s v="Pfizer"/>
    <s v="24/05/2021"/>
    <s v="24/05/2021"/>
    <x v="7"/>
    <x v="2"/>
    <m/>
    <m/>
    <m/>
    <e v="#VALUE!"/>
    <n v="0"/>
    <n v="0"/>
  </r>
  <r>
    <x v="3"/>
    <x v="24"/>
    <s v="uMhlathuze LM"/>
    <n v="4323876"/>
    <x v="866"/>
    <m/>
    <x v="10"/>
    <s v="Pfizer"/>
    <s v="25/05/2021"/>
    <s v="25/05/2021"/>
    <x v="7"/>
    <x v="2"/>
    <m/>
    <m/>
    <m/>
    <e v="#VALUE!"/>
    <n v="0"/>
    <n v="0"/>
  </r>
  <r>
    <x v="3"/>
    <x v="24"/>
    <s v="uMhlathuze LM"/>
    <n v="4550932"/>
    <x v="867"/>
    <m/>
    <x v="10"/>
    <s v="Pfizer"/>
    <s v="26/05/2021"/>
    <s v="26/05/2021"/>
    <x v="7"/>
    <x v="2"/>
    <m/>
    <m/>
    <m/>
    <e v="#VALUE!"/>
    <n v="0"/>
    <n v="0"/>
  </r>
  <r>
    <x v="3"/>
    <x v="24"/>
    <s v="uMhlathuze LM"/>
    <m/>
    <x v="868"/>
    <m/>
    <x v="10"/>
    <s v="Pfizer"/>
    <s v="26/05/2021"/>
    <s v="26/05/2021"/>
    <x v="7"/>
    <x v="2"/>
    <m/>
    <m/>
    <m/>
    <e v="#VALUE!"/>
    <n v="0"/>
    <n v="0"/>
  </r>
  <r>
    <x v="3"/>
    <x v="24"/>
    <s v="uMhlathuze LM"/>
    <n v="4550932"/>
    <x v="867"/>
    <m/>
    <x v="10"/>
    <s v="Pfizer"/>
    <s v="27/05/2021"/>
    <s v="27/05/2021"/>
    <x v="7"/>
    <x v="2"/>
    <m/>
    <m/>
    <m/>
    <e v="#VALUE!"/>
    <n v="0"/>
    <n v="0"/>
  </r>
  <r>
    <x v="3"/>
    <x v="24"/>
    <s v="uMhlathuze LM"/>
    <m/>
    <x v="868"/>
    <m/>
    <x v="10"/>
    <s v="Pfizer"/>
    <s v="27/05/2021"/>
    <s v="27/05/2021"/>
    <x v="7"/>
    <x v="2"/>
    <m/>
    <m/>
    <m/>
    <e v="#VALUE!"/>
    <n v="0"/>
    <n v="0"/>
  </r>
  <r>
    <x v="3"/>
    <x v="24"/>
    <s v="uMhlathuze LM"/>
    <m/>
    <x v="869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m/>
    <x v="870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m/>
    <x v="871"/>
    <m/>
    <x v="10"/>
    <s v="Pfizer"/>
    <s v="28/05/2021"/>
    <s v="28/05/2021"/>
    <x v="7"/>
    <x v="2"/>
    <m/>
    <m/>
    <m/>
    <e v="#VALUE!"/>
    <n v="0"/>
    <n v="0"/>
  </r>
  <r>
    <x v="3"/>
    <x v="24"/>
    <s v="uMhlathuze LM"/>
    <n v="4180670"/>
    <x v="872"/>
    <m/>
    <x v="10"/>
    <s v="Pfizer"/>
    <s v="31/05/2021"/>
    <s v="31/05/2021"/>
    <x v="7"/>
    <x v="2"/>
    <m/>
    <m/>
    <m/>
    <e v="#VALUE!"/>
    <n v="0"/>
    <n v="0"/>
  </r>
  <r>
    <x v="3"/>
    <x v="24"/>
    <s v="uMhlathuze LM"/>
    <n v="4866927"/>
    <x v="873"/>
    <m/>
    <x v="10"/>
    <s v="Pfizer"/>
    <s v="31/05/2021"/>
    <s v="31/05/2021"/>
    <x v="7"/>
    <x v="2"/>
    <m/>
    <m/>
    <m/>
    <e v="#VALUE!"/>
    <n v="0"/>
    <n v="0"/>
  </r>
  <r>
    <x v="3"/>
    <x v="24"/>
    <s v="uMhlathuze LM"/>
    <n v="4180670"/>
    <x v="872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66927"/>
    <x v="873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1999"/>
    <x v="874"/>
    <m/>
    <x v="10"/>
    <s v="Pfizer"/>
    <s v="01/06/2021"/>
    <s v="01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m/>
    <x v="875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2/06/2021"/>
    <s v="02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7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8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n v="4754558"/>
    <x v="876"/>
    <m/>
    <x v="10"/>
    <s v="Pfizer"/>
    <s v="03/06/2021"/>
    <s v="03/06/2021"/>
    <x v="7"/>
    <x v="2"/>
    <m/>
    <m/>
    <m/>
    <e v="#VALUE!"/>
    <n v="0"/>
    <n v="0"/>
  </r>
  <r>
    <x v="3"/>
    <x v="24"/>
    <s v="uMhlathuze LM"/>
    <m/>
    <x v="879"/>
    <m/>
    <x v="10"/>
    <s v="Pfizer"/>
    <s v="04/06/2021"/>
    <s v="04/06/2021"/>
    <x v="7"/>
    <x v="2"/>
    <m/>
    <m/>
    <m/>
    <e v="#VALUE!"/>
    <n v="0"/>
    <n v="0"/>
  </r>
  <r>
    <x v="3"/>
    <x v="24"/>
    <s v="uMhlathuze LM"/>
    <m/>
    <x v="880"/>
    <m/>
    <x v="10"/>
    <s v="Pfizer"/>
    <s v="05/06/2021"/>
    <s v="0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n v="4810999"/>
    <x v="881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82"/>
    <m/>
    <x v="10"/>
    <s v="Pfizer"/>
    <m/>
    <m/>
    <x v="7"/>
    <x v="2"/>
    <m/>
    <m/>
    <m/>
    <n v="-20"/>
    <n v="0"/>
    <n v="0"/>
  </r>
  <r>
    <x v="3"/>
    <x v="24"/>
    <s v="uMhlathuze LM"/>
    <n v="4810999"/>
    <x v="874"/>
    <m/>
    <x v="10"/>
    <s v="Pfizer"/>
    <m/>
    <m/>
    <x v="7"/>
    <x v="2"/>
    <m/>
    <m/>
    <m/>
    <n v="-20"/>
    <n v="0"/>
    <n v="0"/>
  </r>
  <r>
    <x v="3"/>
    <x v="24"/>
    <s v="uMhlathuze LM"/>
    <m/>
    <x v="883"/>
    <m/>
    <x v="10"/>
    <s v="Pfizer"/>
    <m/>
    <m/>
    <x v="7"/>
    <x v="2"/>
    <m/>
    <m/>
    <m/>
    <n v="-20"/>
    <n v="0"/>
    <n v="0"/>
  </r>
  <r>
    <x v="3"/>
    <x v="24"/>
    <s v="uMhlathuze LM"/>
    <n v="4490593"/>
    <x v="882"/>
    <m/>
    <x v="10"/>
    <s v="Pfizer"/>
    <m/>
    <m/>
    <x v="7"/>
    <x v="2"/>
    <m/>
    <m/>
    <m/>
    <n v="-20"/>
    <n v="0"/>
    <n v="0"/>
  </r>
  <r>
    <x v="3"/>
    <x v="24"/>
    <s v="uMhlathuze LM"/>
    <n v="4810999"/>
    <x v="874"/>
    <m/>
    <x v="10"/>
    <s v="Pfizer"/>
    <m/>
    <m/>
    <x v="7"/>
    <x v="2"/>
    <m/>
    <m/>
    <m/>
    <n v="-20"/>
    <n v="0"/>
    <n v="0"/>
  </r>
  <r>
    <x v="3"/>
    <x v="24"/>
    <s v="uMhlathuze LM"/>
    <n v="4119834"/>
    <x v="884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m/>
    <x v="885"/>
    <m/>
    <x v="10"/>
    <s v="Pfizer"/>
    <s v="07/06/2021"/>
    <s v="07/06/2021"/>
    <x v="7"/>
    <x v="2"/>
    <m/>
    <m/>
    <m/>
    <e v="#VALUE!"/>
    <n v="0"/>
    <n v="0"/>
  </r>
  <r>
    <x v="3"/>
    <x v="24"/>
    <s v="uMhlathuze LM"/>
    <m/>
    <x v="886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m/>
    <x v="887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8/06/2021"/>
    <s v="08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n v="4124816"/>
    <x v="888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m/>
    <x v="889"/>
    <m/>
    <x v="10"/>
    <s v="Pfizer"/>
    <s v="09/06/2021"/>
    <s v="09/06/2021"/>
    <x v="7"/>
    <x v="2"/>
    <m/>
    <m/>
    <m/>
    <e v="#VALUE!"/>
    <n v="0"/>
    <n v="0"/>
  </r>
  <r>
    <x v="3"/>
    <x v="24"/>
    <s v="uMhlathuze LM"/>
    <n v="4355584"/>
    <x v="890"/>
    <m/>
    <x v="10"/>
    <s v="Pfizer"/>
    <s v="10/06/2021"/>
    <s v="10/06/2021"/>
    <x v="7"/>
    <x v="2"/>
    <m/>
    <m/>
    <m/>
    <e v="#VALUE!"/>
    <n v="0"/>
    <n v="0"/>
  </r>
  <r>
    <x v="3"/>
    <x v="24"/>
    <s v="uMhlathuze LM"/>
    <n v="4787498"/>
    <x v="891"/>
    <m/>
    <x v="10"/>
    <s v="Pfizer"/>
    <s v="11/06/2021"/>
    <s v="11/06/2021"/>
    <x v="7"/>
    <x v="2"/>
    <m/>
    <m/>
    <m/>
    <e v="#VALUE!"/>
    <n v="0"/>
    <n v="0"/>
  </r>
  <r>
    <x v="3"/>
    <x v="24"/>
    <s v="uMhlathuze LM"/>
    <n v="4627392"/>
    <x v="892"/>
    <m/>
    <x v="10"/>
    <s v="Pfizer"/>
    <s v="11/06/2021"/>
    <s v="11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4/06/2021"/>
    <s v="14/06/2021"/>
    <x v="7"/>
    <x v="2"/>
    <m/>
    <m/>
    <m/>
    <e v="#VALUE!"/>
    <n v="0"/>
    <n v="0"/>
  </r>
  <r>
    <x v="3"/>
    <x v="24"/>
    <s v="uMhlathuze LM"/>
    <m/>
    <x v="893"/>
    <m/>
    <x v="10"/>
    <s v="Pfizer"/>
    <s v="14/06/2021"/>
    <s v="14/06/2021"/>
    <x v="7"/>
    <x v="2"/>
    <m/>
    <m/>
    <m/>
    <e v="#VALUE!"/>
    <n v="0"/>
    <n v="0"/>
  </r>
  <r>
    <x v="3"/>
    <x v="24"/>
    <s v="uMhlathuze LM"/>
    <n v="4379217"/>
    <x v="894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534024"/>
    <x v="895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m/>
    <x v="896"/>
    <m/>
    <x v="10"/>
    <s v="Pfizer"/>
    <s v="15/06/2021"/>
    <s v="15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15/06/201"/>
    <s v="15/06/201"/>
    <x v="7"/>
    <x v="2"/>
    <m/>
    <m/>
    <m/>
    <e v="#VALUE!"/>
    <n v="0"/>
    <n v="0"/>
  </r>
  <r>
    <x v="3"/>
    <x v="24"/>
    <s v="uMhlathuze LM"/>
    <m/>
    <x v="897"/>
    <m/>
    <x v="10"/>
    <s v="Pfizer"/>
    <s v="16/06/2021"/>
    <s v="16/06/2021"/>
    <x v="7"/>
    <x v="2"/>
    <m/>
    <m/>
    <m/>
    <e v="#VALUE!"/>
    <n v="0"/>
    <n v="0"/>
  </r>
  <r>
    <x v="3"/>
    <x v="24"/>
    <s v="uMhlathuze LM"/>
    <m/>
    <x v="898"/>
    <m/>
    <x v="10"/>
    <s v="Pfizer"/>
    <s v="17/06/2021"/>
    <s v="17/06/2021"/>
    <x v="7"/>
    <x v="2"/>
    <m/>
    <m/>
    <m/>
    <e v="#VALUE!"/>
    <n v="0"/>
    <n v="0"/>
  </r>
  <r>
    <x v="3"/>
    <x v="24"/>
    <s v="uMhlathuze LM"/>
    <n v="4144686"/>
    <x v="899"/>
    <m/>
    <x v="10"/>
    <s v="Pfizer"/>
    <s v="17/06/2021"/>
    <s v="17/06/2021"/>
    <x v="7"/>
    <x v="2"/>
    <m/>
    <m/>
    <m/>
    <e v="#VALUE!"/>
    <n v="0"/>
    <n v="0"/>
  </r>
  <r>
    <x v="3"/>
    <x v="24"/>
    <s v="uMhlathuze LM"/>
    <n v="4490593"/>
    <x v="900"/>
    <m/>
    <x v="10"/>
    <s v="Pfizer"/>
    <s v="18/06/2021"/>
    <s v="18/06/2021"/>
    <x v="7"/>
    <x v="2"/>
    <m/>
    <m/>
    <m/>
    <e v="#VALUE!"/>
    <n v="0"/>
    <n v="0"/>
  </r>
  <r>
    <x v="3"/>
    <x v="24"/>
    <s v="uMhlathuze LM"/>
    <m/>
    <x v="901"/>
    <m/>
    <x v="10"/>
    <s v="Pfizer"/>
    <s v="18/06/2021"/>
    <s v="18/06/2021"/>
    <x v="7"/>
    <x v="2"/>
    <m/>
    <m/>
    <m/>
    <e v="#VALUE!"/>
    <n v="0"/>
    <n v="0"/>
  </r>
  <r>
    <x v="3"/>
    <x v="24"/>
    <s v="uMhlathuze LM"/>
    <n v="4124816"/>
    <x v="888"/>
    <m/>
    <x v="10"/>
    <s v="Pfizer"/>
    <s v="19/06/2021"/>
    <s v="19/06/2021"/>
    <x v="7"/>
    <x v="2"/>
    <m/>
    <m/>
    <m/>
    <e v="#VALUE!"/>
    <n v="0"/>
    <n v="0"/>
  </r>
  <r>
    <x v="3"/>
    <x v="24"/>
    <s v="uMhlathuze LM"/>
    <n v="4810999"/>
    <x v="874"/>
    <m/>
    <x v="10"/>
    <s v="Pfizer"/>
    <s v="21/06/2021"/>
    <s v="21/06/2021"/>
    <x v="7"/>
    <x v="2"/>
    <m/>
    <m/>
    <m/>
    <e v="#VALUE!"/>
    <n v="0"/>
    <n v="0"/>
  </r>
  <r>
    <x v="3"/>
    <x v="24"/>
    <s v="uMhlathuze LM"/>
    <m/>
    <x v="878"/>
    <m/>
    <x v="10"/>
    <s v="Pfizer"/>
    <s v="21/06/2021"/>
    <s v="21/06/2021"/>
    <x v="7"/>
    <x v="2"/>
    <m/>
    <m/>
    <m/>
    <e v="#VALUE!"/>
    <n v="0"/>
    <n v="0"/>
  </r>
  <r>
    <x v="3"/>
    <x v="24"/>
    <s v="uMhlathuze LM"/>
    <n v="4355584"/>
    <x v="890"/>
    <m/>
    <x v="10"/>
    <s v="Pfizer"/>
    <s v="22/06/2021"/>
    <s v="22/06/2021"/>
    <x v="7"/>
    <x v="2"/>
    <m/>
    <m/>
    <m/>
    <e v="#VALUE!"/>
    <n v="0"/>
    <n v="0"/>
  </r>
  <r>
    <x v="3"/>
    <x v="24"/>
    <s v="uMhlathuze LM"/>
    <n v="4891975"/>
    <x v="902"/>
    <m/>
    <x v="10"/>
    <s v="Pfizer"/>
    <s v="23/06/2021"/>
    <s v="25/06/2021"/>
    <x v="7"/>
    <x v="2"/>
    <m/>
    <m/>
    <m/>
    <e v="#VALUE!"/>
    <n v="0"/>
    <n v="0"/>
  </r>
  <r>
    <x v="3"/>
    <x v="24"/>
    <s v="uMhlathuze LM"/>
    <m/>
    <x v="903"/>
    <m/>
    <x v="10"/>
    <s v="Pfizer"/>
    <s v="23/06/2021"/>
    <s v="23/06/2021"/>
    <x v="7"/>
    <x v="2"/>
    <m/>
    <m/>
    <m/>
    <e v="#VALUE!"/>
    <n v="0"/>
    <n v="0"/>
  </r>
  <r>
    <x v="3"/>
    <x v="24"/>
    <s v="uMhlathuze LM"/>
    <m/>
    <x v="904"/>
    <m/>
    <x v="10"/>
    <s v="Pfizer"/>
    <s v="24/06/2021"/>
    <s v="24/06/2021"/>
    <x v="7"/>
    <x v="2"/>
    <m/>
    <m/>
    <m/>
    <e v="#VALUE!"/>
    <n v="0"/>
    <n v="0"/>
  </r>
  <r>
    <x v="3"/>
    <x v="24"/>
    <s v="uMhlathuze LM"/>
    <m/>
    <x v="905"/>
    <m/>
    <x v="10"/>
    <s v="Pfizer"/>
    <s v="26/06/2021"/>
    <s v="26/06/2021"/>
    <x v="7"/>
    <x v="2"/>
    <m/>
    <m/>
    <m/>
    <e v="#VALUE!"/>
    <n v="0"/>
    <n v="0"/>
  </r>
  <r>
    <x v="3"/>
    <x v="24"/>
    <s v="uMhlathuze LM"/>
    <n v="4180670"/>
    <x v="906"/>
    <m/>
    <x v="10"/>
    <s v="Pfizer"/>
    <s v="26/06/2021"/>
    <s v="26/06/2021"/>
    <x v="7"/>
    <x v="2"/>
    <m/>
    <m/>
    <m/>
    <e v="#VALUE!"/>
    <n v="0"/>
    <n v="0"/>
  </r>
  <r>
    <x v="3"/>
    <x v="24"/>
    <s v="uMhlathuze LM"/>
    <n v="4379217"/>
    <x v="907"/>
    <m/>
    <x v="10"/>
    <s v="Pfizer"/>
    <s v="26/06/2021"/>
    <s v="26/06/2021"/>
    <x v="7"/>
    <x v="2"/>
    <m/>
    <m/>
    <m/>
    <e v="#VALUE!"/>
    <n v="0"/>
    <n v="0"/>
  </r>
  <r>
    <x v="3"/>
    <x v="25"/>
    <s v="Ray Nkonyeni LM"/>
    <n v="4480692"/>
    <x v="908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Ray Nkonyeni LM"/>
    <n v="4156052"/>
    <x v="909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Ray Nkonyeni LM"/>
    <n v="4114848"/>
    <x v="910"/>
    <n v="3"/>
    <x v="2"/>
    <s v="Pfizer"/>
    <d v="2021-06-28T00:00:00"/>
    <d v="2021-07-02T00:00:00"/>
    <x v="3"/>
    <x v="1"/>
    <n v="7"/>
    <n v="4480692"/>
    <s v="Port Shepstone Hospital"/>
    <n v="7"/>
    <n v="150"/>
    <n v="1050"/>
  </r>
  <r>
    <x v="3"/>
    <x v="25"/>
    <s v="Umuziwabantu LM"/>
    <n v="4788052"/>
    <x v="911"/>
    <n v="3"/>
    <x v="2"/>
    <s v="Pfizer"/>
    <d v="2021-06-28T00:00:00"/>
    <d v="2021-07-02T00:00:00"/>
    <x v="7"/>
    <x v="2"/>
    <n v="5"/>
    <n v="4480692"/>
    <s v="Port Shepstone Hospital"/>
    <n v="7"/>
    <n v="150"/>
    <n v="750"/>
  </r>
  <r>
    <x v="3"/>
    <x v="25"/>
    <s v="Umzumbe LM"/>
    <n v="4513371"/>
    <x v="912"/>
    <n v="3"/>
    <x v="2"/>
    <s v="Pfizer"/>
    <d v="2021-06-28T00:00:00"/>
    <d v="2021-07-02T00:00:00"/>
    <x v="3"/>
    <x v="1"/>
    <n v="7"/>
    <n v="4684539"/>
    <s v="GJ Crooke's Hospital"/>
    <n v="7"/>
    <n v="150"/>
    <n v="1050"/>
  </r>
  <r>
    <x v="3"/>
    <x v="25"/>
    <s v="Umdoni LM"/>
    <n v="4684539"/>
    <x v="913"/>
    <n v="4"/>
    <x v="2"/>
    <s v="Pfizer"/>
    <d v="2021-06-28T00:00:00"/>
    <d v="2021-07-02T00:00:00"/>
    <x v="7"/>
    <x v="2"/>
    <n v="5"/>
    <n v="4684539"/>
    <s v="GJ Crooke's Hospital"/>
    <n v="7"/>
    <n v="200"/>
    <n v="1000"/>
  </r>
  <r>
    <x v="3"/>
    <x v="25"/>
    <s v="Ray Nkonyeni LM"/>
    <m/>
    <x v="914"/>
    <n v="3"/>
    <x v="4"/>
    <s v="Pfizer"/>
    <d v="2021-06-30T00:00:00"/>
    <d v="2021-07-02T00:00:00"/>
    <x v="3"/>
    <x v="1"/>
    <n v="3"/>
    <n v="4480692"/>
    <s v="Port Shepstone Hospital"/>
    <n v="7"/>
    <n v="150"/>
    <n v="450"/>
  </r>
  <r>
    <x v="3"/>
    <x v="25"/>
    <s v="Ray Nkonyeni LM"/>
    <m/>
    <x v="915"/>
    <n v="1"/>
    <x v="4"/>
    <s v="Pfizer"/>
    <d v="2021-06-30T00:00:00"/>
    <d v="2021-06-30T00:00:00"/>
    <x v="7"/>
    <x v="2"/>
    <n v="1"/>
    <n v="4480692"/>
    <s v="Port Shepstone Hospital"/>
    <n v="7"/>
    <n v="50"/>
    <n v="50"/>
  </r>
  <r>
    <x v="3"/>
    <x v="25"/>
    <s v="Ray Nkonyeni LM"/>
    <m/>
    <x v="916"/>
    <n v="1"/>
    <x v="4"/>
    <s v="Pfizer"/>
    <d v="2021-06-29T00:00:00"/>
    <d v="2021-07-01T00:00:00"/>
    <x v="7"/>
    <x v="2"/>
    <n v="3"/>
    <n v="4114848"/>
    <s v="Gamalakhe Community Health Centre"/>
    <n v="7"/>
    <n v="50"/>
    <n v="150"/>
  </r>
  <r>
    <x v="3"/>
    <x v="25"/>
    <s v="Ray Nkonyeni LM"/>
    <m/>
    <x v="917"/>
    <n v="1"/>
    <x v="4"/>
    <s v="Pfizer"/>
    <d v="2021-07-01T00:00:00"/>
    <d v="2021-07-01T00:00:00"/>
    <x v="7"/>
    <x v="2"/>
    <n v="1"/>
    <n v="4114848"/>
    <s v="Gamalakhe Community Health Centre"/>
    <n v="7"/>
    <n v="50"/>
    <n v="50"/>
  </r>
  <r>
    <x v="3"/>
    <x v="25"/>
    <s v="Ray Nkonyeni LM"/>
    <m/>
    <x v="918"/>
    <n v="1"/>
    <x v="4"/>
    <s v="Pfizer"/>
    <d v="2021-07-02T00:00:00"/>
    <d v="2021-07-02T00:00:00"/>
    <x v="7"/>
    <x v="2"/>
    <n v="1"/>
    <n v="4114848"/>
    <s v="Gamalakhe Community Health Centre"/>
    <n v="7"/>
    <n v="50"/>
    <n v="50"/>
  </r>
  <r>
    <x v="3"/>
    <x v="25"/>
    <s v="Umuziwabantu LM"/>
    <n v="453669"/>
    <x v="919"/>
    <n v="2"/>
    <x v="4"/>
    <s v="Pfizer"/>
    <d v="2021-07-01T00:00:00"/>
    <d v="2021-07-02T00:00:00"/>
    <x v="3"/>
    <x v="1"/>
    <n v="2"/>
    <n v="4788052"/>
    <s v="St Andrew's Hospital"/>
    <n v="7"/>
    <n v="100"/>
    <n v="200"/>
  </r>
  <r>
    <x v="3"/>
    <x v="25"/>
    <s v="Umzumbe LM"/>
    <m/>
    <x v="920"/>
    <n v="3"/>
    <x v="4"/>
    <s v="Pfizer"/>
    <d v="2021-07-01T00:00:00"/>
    <d v="2021-07-02T00:00:00"/>
    <x v="3"/>
    <x v="1"/>
    <n v="2"/>
    <n v="4513371"/>
    <s v="Turton CHC - (Mfundo Arnold Lushaba CHC)"/>
    <n v="7"/>
    <n v="150"/>
    <n v="300"/>
  </r>
  <r>
    <x v="3"/>
    <x v="25"/>
    <s v="Umdoni LM"/>
    <m/>
    <x v="921"/>
    <n v="1"/>
    <x v="4"/>
    <s v="Pfizer"/>
    <d v="2021-06-30T00:00:00"/>
    <d v="2021-06-30T00:00:00"/>
    <x v="7"/>
    <x v="2"/>
    <n v="1"/>
    <n v="4684539"/>
    <s v="GJ Crooke's Hospital"/>
    <n v="7"/>
    <n v="50"/>
    <n v="50"/>
  </r>
  <r>
    <x v="3"/>
    <x v="25"/>
    <s v="Umdoni LM"/>
    <m/>
    <x v="922"/>
    <n v="1"/>
    <x v="4"/>
    <s v="Pfizer"/>
    <d v="2021-06-30T00:00:00"/>
    <d v="2021-06-30T00:00:00"/>
    <x v="7"/>
    <x v="2"/>
    <n v="1"/>
    <n v="4684539"/>
    <s v="GJ Crooke's Hospital"/>
    <n v="7"/>
    <n v="50"/>
    <n v="50"/>
  </r>
  <r>
    <x v="3"/>
    <x v="25"/>
    <s v="Umdoni LM"/>
    <m/>
    <x v="923"/>
    <n v="1"/>
    <x v="4"/>
    <s v="Pfizer"/>
    <d v="2021-07-01T00:00:00"/>
    <d v="2021-07-02T00:00:00"/>
    <x v="7"/>
    <x v="2"/>
    <n v="2"/>
    <n v="4684539"/>
    <s v="GJ Crooke's Hospital"/>
    <n v="7"/>
    <n v="50"/>
    <n v="100"/>
  </r>
  <r>
    <x v="3"/>
    <x v="25"/>
    <s v="Umdoni LM"/>
    <m/>
    <x v="924"/>
    <n v="1"/>
    <x v="4"/>
    <s v="Pfizer"/>
    <d v="2021-07-01T00:00:00"/>
    <d v="2021-07-02T00:00:00"/>
    <x v="7"/>
    <x v="2"/>
    <n v="2"/>
    <n v="4684539"/>
    <s v="GJ Crooke's Hospital"/>
    <n v="7"/>
    <n v="50"/>
    <n v="100"/>
  </r>
  <r>
    <x v="3"/>
    <x v="26"/>
    <s v="Impendle LM"/>
    <n v="4131029"/>
    <x v="925"/>
    <n v="1"/>
    <x v="4"/>
    <s v="Pfizer"/>
    <d v="2021-06-28T00:00:00"/>
    <d v="2021-07-02T00:00:00"/>
    <x v="7"/>
    <x v="2"/>
    <n v="5"/>
    <n v="294351"/>
    <s v="Edendale Hospital"/>
    <n v="7"/>
    <n v="50"/>
    <n v="250"/>
  </r>
  <r>
    <x v="3"/>
    <x v="26"/>
    <s v="Impendle LM"/>
    <n v="4820800"/>
    <x v="926"/>
    <n v="1"/>
    <x v="4"/>
    <s v="Pfizer"/>
    <d v="2021-06-29T00:00:00"/>
    <d v="2021-07-02T00:00:00"/>
    <x v="7"/>
    <x v="2"/>
    <n v="4"/>
    <n v="294351"/>
    <s v="Edendale Hospital"/>
    <n v="7"/>
    <n v="50"/>
    <n v="200"/>
  </r>
  <r>
    <x v="3"/>
    <x v="26"/>
    <s v="Umshwathi LM"/>
    <n v="4312042"/>
    <x v="927"/>
    <n v="1"/>
    <x v="4"/>
    <s v="Pfizer"/>
    <d v="2021-06-28T00:00:00"/>
    <d v="2021-06-28T00:00:00"/>
    <x v="7"/>
    <x v="2"/>
    <n v="5"/>
    <n v="4876335"/>
    <s v="Appelsboch Hospital"/>
    <n v="7"/>
    <n v="50"/>
    <n v="250"/>
  </r>
  <r>
    <x v="3"/>
    <x v="26"/>
    <s v="Umshwathi LM"/>
    <n v="4390763"/>
    <x v="928"/>
    <n v="1"/>
    <x v="4"/>
    <s v="Pfizer"/>
    <s v="30/06/2021"/>
    <s v="30/06/2021"/>
    <x v="7"/>
    <x v="2"/>
    <n v="1"/>
    <n v="4876335"/>
    <s v="Appelsboch Hospital"/>
    <e v="#VALUE!"/>
    <n v="50"/>
    <n v="50"/>
  </r>
  <r>
    <x v="3"/>
    <x v="26"/>
    <s v="Umshwathi LM"/>
    <n v="4547935"/>
    <x v="929"/>
    <n v="1"/>
    <x v="4"/>
    <s v="Pfizer"/>
    <s v="01/07/2021"/>
    <s v="01/07/2021"/>
    <x v="7"/>
    <x v="2"/>
    <n v="1"/>
    <n v="4876335"/>
    <s v="Appelsboch Hospital"/>
    <e v="#VALUE!"/>
    <n v="50"/>
    <n v="50"/>
  </r>
  <r>
    <x v="3"/>
    <x v="26"/>
    <s v="Umshwathi LM"/>
    <n v="4194201"/>
    <x v="930"/>
    <n v="1"/>
    <x v="4"/>
    <s v="Pfizer"/>
    <d v="2021-06-28T00:00:00"/>
    <s v="29/06/2021"/>
    <x v="7"/>
    <x v="2"/>
    <n v="2"/>
    <n v="4876335"/>
    <s v="Appelsboch Hospital"/>
    <n v="7"/>
    <n v="50"/>
    <n v="100"/>
  </r>
  <r>
    <x v="3"/>
    <x v="26"/>
    <s v="Umshwathi LM"/>
    <n v="4876335"/>
    <x v="931"/>
    <n v="2"/>
    <x v="2"/>
    <s v="Pfizer"/>
    <d v="2021-06-28T00:00:00"/>
    <s v="02/07/2021"/>
    <x v="7"/>
    <x v="2"/>
    <n v="5"/>
    <n v="4876335"/>
    <s v="Appelsboch Hospital"/>
    <n v="7"/>
    <n v="100"/>
    <n v="500"/>
  </r>
  <r>
    <x v="3"/>
    <x v="26"/>
    <s v="Umshwathi LM"/>
    <n v="4263849"/>
    <x v="932"/>
    <n v="1"/>
    <x v="4"/>
    <s v="Pfizer"/>
    <s v="02/07/2021"/>
    <s v="02/07/2021"/>
    <x v="7"/>
    <x v="2"/>
    <n v="1"/>
    <n v="4876335"/>
    <s v="Appelsboch Hospital"/>
    <e v="#VALUE!"/>
    <n v="50"/>
    <n v="50"/>
  </r>
  <r>
    <x v="3"/>
    <x v="26"/>
    <s v="Umshwathi LM"/>
    <n v="4239851"/>
    <x v="933"/>
    <n v="1"/>
    <x v="4"/>
    <s v="Pfizer"/>
    <d v="2021-06-28T00:00:00"/>
    <s v="02/07/2021"/>
    <x v="7"/>
    <x v="2"/>
    <n v="5"/>
    <n v="4876335"/>
    <s v="Appelsboch Hospital"/>
    <n v="7"/>
    <n v="50"/>
    <n v="250"/>
  </r>
  <r>
    <x v="3"/>
    <x v="26"/>
    <s v="Mpofana LM"/>
    <s v="to register"/>
    <x v="934"/>
    <n v="1"/>
    <x v="4"/>
    <s v="Pfizer"/>
    <d v="2021-06-28T00:00:00"/>
    <s v="28/06/2021"/>
    <x v="7"/>
    <x v="2"/>
    <n v="1"/>
    <n v="368815"/>
    <s v="Bruntville CHC"/>
    <n v="7"/>
    <n v="50"/>
    <n v="50"/>
  </r>
  <r>
    <x v="3"/>
    <x v="26"/>
    <s v="Mpofana LM"/>
    <s v="to register"/>
    <x v="551"/>
    <n v="1"/>
    <x v="4"/>
    <s v="Pfizer"/>
    <s v="29/06/2021"/>
    <s v="29/06/2021"/>
    <x v="7"/>
    <x v="2"/>
    <n v="1"/>
    <n v="368815"/>
    <s v="Bruntville CHC"/>
    <e v="#VALUE!"/>
    <n v="50"/>
    <n v="50"/>
  </r>
  <r>
    <x v="3"/>
    <x v="26"/>
    <s v="Mpofana LM"/>
    <s v="to register"/>
    <x v="935"/>
    <n v="1"/>
    <x v="4"/>
    <s v="Pfizer"/>
    <s v="02/07/2021"/>
    <s v="02/07/2021"/>
    <x v="7"/>
    <x v="2"/>
    <n v="1"/>
    <n v="368815"/>
    <s v="Bruntville CHC"/>
    <e v="#VALUE!"/>
    <n v="50"/>
    <n v="50"/>
  </r>
  <r>
    <x v="3"/>
    <x v="26"/>
    <s v="Mpofana LM"/>
    <s v="to register"/>
    <x v="936"/>
    <n v="1"/>
    <x v="4"/>
    <s v="Pfizer"/>
    <s v="30/06/2021"/>
    <s v="30/06/2021"/>
    <x v="7"/>
    <x v="2"/>
    <n v="1"/>
    <n v="368815"/>
    <s v="Bruntville CHC"/>
    <e v="#VALUE!"/>
    <n v="50"/>
    <n v="50"/>
  </r>
  <r>
    <x v="3"/>
    <x v="26"/>
    <s v="Mpofana LM"/>
    <s v="to register"/>
    <x v="937"/>
    <n v="1"/>
    <x v="4"/>
    <s v="Pfizer"/>
    <s v="01/07/2021"/>
    <s v="01/07/2021"/>
    <x v="7"/>
    <x v="2"/>
    <n v="1"/>
    <n v="368815"/>
    <s v="Bruntville CHC"/>
    <e v="#VALUE!"/>
    <n v="50"/>
    <n v="50"/>
  </r>
  <r>
    <x v="3"/>
    <x v="26"/>
    <s v="The Msunduzi LM"/>
    <n v="4617262"/>
    <x v="938"/>
    <n v="2"/>
    <x v="2"/>
    <s v="Pfizer"/>
    <d v="2021-06-28T00:00:00"/>
    <d v="2021-07-02T00:00:00"/>
    <x v="3"/>
    <x v="1"/>
    <n v="5"/>
    <n v="294351"/>
    <s v="Edendale Hospital"/>
    <n v="7"/>
    <n v="100"/>
    <n v="500"/>
  </r>
  <r>
    <x v="3"/>
    <x v="26"/>
    <s v="The Msunduzi LM"/>
    <n v="4731949"/>
    <x v="939"/>
    <n v="3"/>
    <x v="4"/>
    <s v="Pfizer"/>
    <d v="2021-06-28T00:00:00"/>
    <d v="2021-06-28T00:00:00"/>
    <x v="7"/>
    <x v="2"/>
    <n v="1"/>
    <n v="4830619"/>
    <s v="Imbalenhle CHC"/>
    <n v="7"/>
    <n v="150"/>
    <n v="150"/>
  </r>
  <r>
    <x v="3"/>
    <x v="26"/>
    <s v="The Msunduzi LM"/>
    <n v="4548586"/>
    <x v="940"/>
    <n v="3"/>
    <x v="4"/>
    <s v="Pfizer"/>
    <d v="2021-06-28T00:00:00"/>
    <d v="2021-07-02T00:00:00"/>
    <x v="7"/>
    <x v="2"/>
    <n v="5"/>
    <n v="4830619"/>
    <s v="Imbalenhle CHC"/>
    <n v="7"/>
    <n v="150"/>
    <n v="750"/>
  </r>
  <r>
    <x v="3"/>
    <x v="26"/>
    <s v="The Msunduzi LM"/>
    <n v="4443362"/>
    <x v="941"/>
    <n v="3"/>
    <x v="4"/>
    <s v="Pfizer"/>
    <d v="2021-07-02T00:00:00"/>
    <d v="2021-07-02T00:00:00"/>
    <x v="7"/>
    <x v="2"/>
    <n v="1"/>
    <n v="4830619"/>
    <s v="Imbalenhle CHC"/>
    <n v="7"/>
    <n v="150"/>
    <n v="150"/>
  </r>
  <r>
    <x v="3"/>
    <x v="26"/>
    <s v="The Msunduzi LM"/>
    <n v="4729142"/>
    <x v="942"/>
    <n v="3"/>
    <x v="4"/>
    <s v="Pfizer"/>
    <d v="2021-07-02T00:00:00"/>
    <d v="2021-07-02T00:00:00"/>
    <x v="7"/>
    <x v="2"/>
    <n v="1"/>
    <n v="4830619"/>
    <s v="Imbalenhle CHC"/>
    <n v="7"/>
    <n v="150"/>
    <n v="150"/>
  </r>
  <r>
    <x v="3"/>
    <x v="26"/>
    <s v="The Msunduzi LM"/>
    <n v="4841069"/>
    <x v="943"/>
    <n v="3"/>
    <x v="4"/>
    <s v="Pfizer"/>
    <d v="2021-07-07T00:00:00"/>
    <d v="2021-07-07T00:00:00"/>
    <x v="7"/>
    <x v="2"/>
    <n v="1"/>
    <n v="4830619"/>
    <s v="Imbalenhle CHC"/>
    <n v="8"/>
    <n v="150"/>
    <n v="150"/>
  </r>
  <r>
    <x v="3"/>
    <x v="26"/>
    <s v="The Msunduzi LM"/>
    <n v="4863680"/>
    <x v="944"/>
    <n v="3"/>
    <x v="4"/>
    <s v="Pfizer"/>
    <d v="2021-07-09T00:00:00"/>
    <d v="2021-07-09T00:00:00"/>
    <x v="7"/>
    <x v="2"/>
    <n v="1"/>
    <n v="4830619"/>
    <s v="Imbalenhle CHC"/>
    <n v="8"/>
    <n v="150"/>
    <n v="150"/>
  </r>
  <r>
    <x v="3"/>
    <x v="26"/>
    <s v="The Msunduzi LM"/>
    <n v="4749019"/>
    <x v="945"/>
    <n v="4"/>
    <x v="4"/>
    <s v="Pfizer"/>
    <d v="2021-06-28T00:00:00"/>
    <d v="2021-07-02T00:00:00"/>
    <x v="7"/>
    <x v="2"/>
    <n v="5"/>
    <n v="688724"/>
    <s v="Northdale Hospital"/>
    <n v="7"/>
    <n v="200"/>
    <n v="1000"/>
  </r>
  <r>
    <x v="3"/>
    <x v="26"/>
    <s v="The Msunduzi LM"/>
    <n v="4273276"/>
    <x v="946"/>
    <n v="6"/>
    <x v="4"/>
    <s v="Pfizer"/>
    <d v="2021-06-28T00:00:00"/>
    <d v="2021-07-02T00:00:00"/>
    <x v="7"/>
    <x v="2"/>
    <n v="5"/>
    <n v="294351"/>
    <s v="Edendale Hospital"/>
    <n v="7"/>
    <n v="300"/>
    <n v="1500"/>
  </r>
  <r>
    <x v="3"/>
    <x v="26"/>
    <s v="The Msunduzi LM"/>
    <n v="4884779"/>
    <x v="947"/>
    <m/>
    <x v="4"/>
    <s v="Pfizer"/>
    <m/>
    <m/>
    <x v="7"/>
    <x v="2"/>
    <m/>
    <n v="294351"/>
    <s v="Edendale Hospital"/>
    <n v="-20"/>
    <n v="0"/>
    <n v="0"/>
  </r>
  <r>
    <x v="3"/>
    <x v="26"/>
    <s v="The Msunduzi LM"/>
    <n v="4564168"/>
    <x v="948"/>
    <n v="1"/>
    <x v="4"/>
    <s v="Pfizer"/>
    <d v="2021-06-28T00:00:00"/>
    <d v="2021-07-02T00:00:00"/>
    <x v="3"/>
    <x v="1"/>
    <n v="7"/>
    <n v="294351"/>
    <s v="Edendale Hospital"/>
    <n v="7"/>
    <n v="50"/>
    <n v="350"/>
  </r>
  <r>
    <x v="3"/>
    <x v="26"/>
    <s v="The Msunduzi LM"/>
    <n v="4479028"/>
    <x v="949"/>
    <n v="1"/>
    <x v="4"/>
    <s v="Pfizer"/>
    <m/>
    <m/>
    <x v="7"/>
    <x v="2"/>
    <n v="1"/>
    <n v="294351"/>
    <s v="Edendale Hospital"/>
    <n v="-20"/>
    <n v="50"/>
    <n v="50"/>
  </r>
  <r>
    <x v="3"/>
    <x v="26"/>
    <s v="The Msunduzi LM"/>
    <n v="4840367"/>
    <x v="950"/>
    <n v="10"/>
    <x v="2"/>
    <s v="Pfizer"/>
    <d v="2021-06-28T00:00:00"/>
    <d v="2021-07-02T00:00:00"/>
    <x v="7"/>
    <x v="2"/>
    <n v="5"/>
    <n v="668133"/>
    <s v="Grey's Hospital"/>
    <n v="7"/>
    <n v="500"/>
    <n v="2500"/>
  </r>
  <r>
    <x v="3"/>
    <x v="26"/>
    <s v="The Msunduzi LM"/>
    <n v="4226441"/>
    <x v="951"/>
    <n v="1"/>
    <x v="2"/>
    <s v="Pfizer"/>
    <d v="2021-06-30T00:00:00"/>
    <d v="2021-06-30T00:00:00"/>
    <x v="7"/>
    <x v="2"/>
    <n v="1"/>
    <n v="668133"/>
    <s v="Grey's Hospital"/>
    <n v="7"/>
    <n v="50"/>
    <n v="50"/>
  </r>
  <r>
    <x v="3"/>
    <x v="26"/>
    <s v="The Msunduzi LM"/>
    <n v="4674194"/>
    <x v="952"/>
    <n v="29"/>
    <x v="4"/>
    <s v="Pfizer"/>
    <d v="2021-06-28T00:00:00"/>
    <d v="2021-07-02T00:00:00"/>
    <x v="3"/>
    <x v="1"/>
    <n v="7"/>
    <n v="668133"/>
    <s v="Grey's Hospital"/>
    <n v="7"/>
    <n v="1450"/>
    <n v="10150"/>
  </r>
  <r>
    <x v="3"/>
    <x v="26"/>
    <s v="The Msunduzi LM"/>
    <n v="4741305"/>
    <x v="953"/>
    <n v="6"/>
    <x v="2"/>
    <s v="Pfizer"/>
    <d v="2021-06-28T00:00:00"/>
    <d v="2021-07-02T00:00:00"/>
    <x v="7"/>
    <x v="2"/>
    <n v="5"/>
    <n v="668133"/>
    <s v="Grey's Hospital"/>
    <n v="7"/>
    <n v="300"/>
    <n v="1500"/>
  </r>
  <r>
    <x v="3"/>
    <x v="26"/>
    <s v="The Msunduzi LM"/>
    <n v="4741305"/>
    <x v="954"/>
    <n v="6"/>
    <x v="2"/>
    <s v="Pfizer"/>
    <d v="2021-06-28T00:00:00"/>
    <d v="2021-07-02T00:00:00"/>
    <x v="7"/>
    <x v="2"/>
    <n v="5"/>
    <n v="668133"/>
    <s v="Grey's Hospital"/>
    <n v="7"/>
    <n v="300"/>
    <n v="1500"/>
  </r>
  <r>
    <x v="3"/>
    <x v="26"/>
    <s v="The Msunduzi LM"/>
    <n v="4429293"/>
    <x v="955"/>
    <n v="6"/>
    <x v="4"/>
    <s v="Pfizer"/>
    <d v="2021-06-28T00:00:00"/>
    <d v="2021-07-02T00:00:00"/>
    <x v="7"/>
    <x v="2"/>
    <n v="5"/>
    <n v="4662205"/>
    <s v="East/Boom CHC"/>
    <n v="7"/>
    <n v="300"/>
    <n v="1500"/>
  </r>
  <r>
    <x v="3"/>
    <x v="26"/>
    <s v="The Msunduzi LM"/>
    <n v="4233037"/>
    <x v="956"/>
    <m/>
    <x v="4"/>
    <s v="Pfizer"/>
    <m/>
    <m/>
    <x v="7"/>
    <x v="2"/>
    <m/>
    <n v="4662205"/>
    <s v="East/Boom CHC"/>
    <n v="-20"/>
    <n v="0"/>
    <n v="0"/>
  </r>
  <r>
    <x v="3"/>
    <x v="26"/>
    <s v="The Msunduzi LM"/>
    <n v="4131855"/>
    <x v="957"/>
    <n v="8"/>
    <x v="4"/>
    <s v="Pfizer"/>
    <d v="2021-06-28T00:00:00"/>
    <d v="2021-07-02T00:00:00"/>
    <x v="7"/>
    <x v="2"/>
    <n v="5"/>
    <n v="4662205"/>
    <s v="East/Boom CHC"/>
    <n v="7"/>
    <n v="400"/>
    <n v="2000"/>
  </r>
  <r>
    <x v="3"/>
    <x v="26"/>
    <s v="Umkhambathini LM"/>
    <s v="to register"/>
    <x v="958"/>
    <n v="4"/>
    <x v="4"/>
    <s v="Pfizer"/>
    <d v="2021-06-30T00:00:00"/>
    <d v="2021-07-01T00:00:00"/>
    <x v="7"/>
    <x v="2"/>
    <n v="2"/>
    <n v="688724"/>
    <s v="Northdale Hospital"/>
    <n v="7"/>
    <n v="200"/>
    <n v="400"/>
  </r>
  <r>
    <x v="3"/>
    <x v="26"/>
    <s v="Umkhambathini LM"/>
    <s v="to register"/>
    <x v="959"/>
    <n v="4"/>
    <x v="4"/>
    <s v="Pfizer"/>
    <d v="2021-06-28T00:00:00"/>
    <d v="2021-06-29T00:00:00"/>
    <x v="7"/>
    <x v="2"/>
    <n v="2"/>
    <n v="688724"/>
    <s v="Northdale Hospital"/>
    <n v="7"/>
    <n v="200"/>
    <n v="400"/>
  </r>
  <r>
    <x v="3"/>
    <x v="26"/>
    <s v="Umkhambathini LM"/>
    <n v="4458665"/>
    <x v="960"/>
    <n v="4"/>
    <x v="4"/>
    <s v="Pfizer"/>
    <d v="2021-07-02T00:00:00"/>
    <d v="2021-07-02T00:00:00"/>
    <x v="7"/>
    <x v="2"/>
    <n v="1"/>
    <n v="688724"/>
    <s v="Northdale Hospital"/>
    <n v="7"/>
    <n v="200"/>
    <n v="200"/>
  </r>
  <r>
    <x v="3"/>
    <x v="26"/>
    <s v="Richmond LM"/>
    <n v="4681834"/>
    <x v="961"/>
    <n v="4"/>
    <x v="2"/>
    <s v="Pfizer"/>
    <d v="2021-06-28T00:00:00"/>
    <d v="2021-07-02T00:00:00"/>
    <x v="3"/>
    <x v="1"/>
    <n v="5"/>
    <n v="374833"/>
    <s v="Richmond Hospital"/>
    <n v="7"/>
    <n v="200"/>
    <n v="1000"/>
  </r>
  <r>
    <x v="3"/>
    <x v="26"/>
    <s v="Richmond LM"/>
    <n v="4181400"/>
    <x v="962"/>
    <n v="3"/>
    <x v="4"/>
    <s v="Pfizer"/>
    <d v="2021-06-28T00:00:00"/>
    <d v="2021-06-28T00:00:00"/>
    <x v="7"/>
    <x v="2"/>
    <n v="1"/>
    <n v="374833"/>
    <s v="Richmond Hospital"/>
    <n v="7"/>
    <n v="150"/>
    <n v="150"/>
  </r>
  <r>
    <x v="3"/>
    <x v="26"/>
    <s v="Richmond LM"/>
    <n v="4621070"/>
    <x v="963"/>
    <n v="2"/>
    <x v="4"/>
    <s v="Pfizer"/>
    <d v="2021-06-28T00:00:00"/>
    <d v="2021-06-30T00:00:00"/>
    <x v="3"/>
    <x v="1"/>
    <n v="7"/>
    <n v="374833"/>
    <s v="Richmond Hospital"/>
    <n v="7"/>
    <n v="100"/>
    <n v="700"/>
  </r>
  <r>
    <x v="3"/>
    <x v="26"/>
    <s v="uMngeni LM"/>
    <n v="4591184"/>
    <x v="964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5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6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7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8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uMngeni LM"/>
    <s v="to register"/>
    <x v="969"/>
    <n v="1"/>
    <x v="4"/>
    <s v="Pfizer"/>
    <d v="2021-06-28T00:00:00"/>
    <d v="2021-07-02T00:00:00"/>
    <x v="7"/>
    <x v="2"/>
    <n v="5"/>
    <n v="471233"/>
    <s v="Umgeni Hospital"/>
    <n v="7"/>
    <n v="50"/>
    <n v="250"/>
  </r>
  <r>
    <x v="3"/>
    <x v="26"/>
    <s v="The Msunduzi LM"/>
    <n v="4621612"/>
    <x v="970"/>
    <n v="1"/>
    <x v="2"/>
    <s v="Pfizer"/>
    <d v="2021-06-28T00:00:00"/>
    <d v="2021-07-02T00:00:00"/>
    <x v="7"/>
    <x v="2"/>
    <n v="5"/>
    <n v="668133"/>
    <s v="Greys Hospital"/>
    <n v="7"/>
    <n v="50"/>
    <n v="250"/>
  </r>
  <r>
    <x v="3"/>
    <x v="27"/>
    <s v="Umhlabuyalingana LM"/>
    <n v="4434623"/>
    <x v="971"/>
    <n v="7"/>
    <x v="4"/>
    <s v="Pfizer"/>
    <s v="24/05/2021"/>
    <s v="31/03/2022"/>
    <x v="3"/>
    <x v="1"/>
    <n v="5"/>
    <n v="4419297"/>
    <s v="Manguzi Hospital"/>
    <e v="#VALUE!"/>
    <n v="350"/>
    <n v="1750"/>
  </r>
  <r>
    <x v="3"/>
    <x v="27"/>
    <s v="Jozini LM"/>
    <n v="4181762"/>
    <x v="972"/>
    <n v="6"/>
    <x v="4"/>
    <s v="Pfizer"/>
    <s v="24/05/2021"/>
    <s v="31/03/2022"/>
    <x v="3"/>
    <x v="1"/>
    <n v="5"/>
    <n v="4862726"/>
    <s v="Othobothini CHC"/>
    <e v="#VALUE!"/>
    <n v="300"/>
    <n v="1500"/>
  </r>
  <r>
    <x v="3"/>
    <x v="27"/>
    <s v="Big 5 Hlabisa LM"/>
    <n v="4182150"/>
    <x v="973"/>
    <n v="3"/>
    <x v="4"/>
    <s v="Pfizer"/>
    <s v="24/05/2021"/>
    <s v="31/03/2022"/>
    <x v="3"/>
    <x v="1"/>
    <n v="5"/>
    <n v="4448460"/>
    <s v="Hlabisa Hospital"/>
    <e v="#VALUE!"/>
    <n v="150"/>
    <n v="750"/>
  </r>
  <r>
    <x v="3"/>
    <x v="27"/>
    <s v="Big 5 Hlabisa LM"/>
    <n v="4519613"/>
    <x v="974"/>
    <n v="6"/>
    <x v="4"/>
    <s v="Pfizer"/>
    <s v="16/05/2021"/>
    <s v="31/03/2022"/>
    <x v="3"/>
    <x v="1"/>
    <n v="5"/>
    <n v="4448460"/>
    <s v="Hlabisa Hospital"/>
    <e v="#VALUE!"/>
    <n v="300"/>
    <n v="1500"/>
  </r>
  <r>
    <x v="3"/>
    <x v="27"/>
    <s v="Jozini LM"/>
    <n v="4738054"/>
    <x v="975"/>
    <n v="6"/>
    <x v="4"/>
    <s v="Pfizer"/>
    <s v="28/05/2021"/>
    <s v="31/03/2022"/>
    <x v="3"/>
    <x v="1"/>
    <n v="6"/>
    <n v="4829580"/>
    <s v="Mosvold Hospital"/>
    <e v="#VALUE!"/>
    <n v="300"/>
    <n v="1800"/>
  </r>
  <r>
    <x v="3"/>
    <x v="27"/>
    <s v="Umhlabuyalingana LM"/>
    <n v="4231649"/>
    <x v="976"/>
    <n v="6"/>
    <x v="4"/>
    <s v="Pfizer"/>
    <s v="31/05/2021"/>
    <s v="31/03/2022"/>
    <x v="3"/>
    <x v="1"/>
    <n v="5"/>
    <n v="4367716"/>
    <s v="Mseleni Hospital"/>
    <e v="#VALUE!"/>
    <n v="300"/>
    <n v="1500"/>
  </r>
  <r>
    <x v="3"/>
    <x v="28"/>
    <s v="Msinga LM"/>
    <n v="502533"/>
    <x v="977"/>
    <n v="3"/>
    <x v="2"/>
    <s v="Pfizer"/>
    <s v="17/05/2021"/>
    <m/>
    <x v="3"/>
    <x v="1"/>
    <n v="7"/>
    <n v="4427556"/>
    <s v="Church Of Scotland Hospital Pharmacy"/>
    <e v="#VALUE!"/>
    <n v="150"/>
    <n v="1050"/>
  </r>
  <r>
    <x v="3"/>
    <x v="28"/>
    <s v="Msinga LM"/>
    <n v="4137081"/>
    <x v="978"/>
    <n v="14"/>
    <x v="4"/>
    <s v="J&amp;J"/>
    <s v="22/06/2021"/>
    <m/>
    <x v="3"/>
    <x v="1"/>
    <n v="5"/>
    <n v="4754342"/>
    <s v="Pomeroy CHC "/>
    <e v="#VALUE!"/>
    <n v="700"/>
    <n v="3500"/>
  </r>
  <r>
    <x v="3"/>
    <x v="28"/>
    <s v="Endumeni LM"/>
    <n v="4640893"/>
    <x v="979"/>
    <n v="10"/>
    <x v="2"/>
    <s v="J&amp;J"/>
    <d v="2021-06-22T00:00:00"/>
    <m/>
    <x v="3"/>
    <x v="1"/>
    <n v="5"/>
    <n v="4754342"/>
    <s v="Pomeroy CHC "/>
    <n v="7"/>
    <n v="500"/>
    <n v="2500"/>
  </r>
  <r>
    <x v="3"/>
    <x v="28"/>
    <s v="Endumeni LM"/>
    <n v="4640893"/>
    <x v="979"/>
    <n v="2"/>
    <x v="2"/>
    <s v="Pfizer"/>
    <s v="17/05/2021"/>
    <m/>
    <x v="7"/>
    <x v="2"/>
    <n v="7"/>
    <n v="4427556"/>
    <s v="Church Of Scotland Hospital Pharmacy"/>
    <e v="#VALUE!"/>
    <n v="100"/>
    <n v="700"/>
  </r>
  <r>
    <x v="3"/>
    <x v="28"/>
    <s v="Umvoti LM"/>
    <n v="4158616"/>
    <x v="980"/>
    <n v="12"/>
    <x v="2"/>
    <s v="J&amp;J"/>
    <s v="23/06/2021"/>
    <m/>
    <x v="7"/>
    <x v="2"/>
    <n v="5"/>
    <n v="4158616"/>
    <s v="Greytown Hospital"/>
    <e v="#VALUE!"/>
    <n v="600"/>
    <n v="3000"/>
  </r>
  <r>
    <x v="3"/>
    <x v="28"/>
    <s v="Umvoti LM"/>
    <n v="4158616"/>
    <x v="980"/>
    <n v="12"/>
    <x v="2"/>
    <s v="Pfizer"/>
    <s v="16/05/2021"/>
    <m/>
    <x v="7"/>
    <x v="2"/>
    <n v="7"/>
    <n v="4427556"/>
    <s v="Church Of Scotland Hospital Pharmacy"/>
    <e v="#VALUE!"/>
    <n v="600"/>
    <n v="4200"/>
  </r>
  <r>
    <x v="3"/>
    <x v="28"/>
    <s v="Nquthu LM"/>
    <n v="4675134"/>
    <x v="981"/>
    <n v="3"/>
    <x v="2"/>
    <s v="Pfizer"/>
    <s v="17/05/2021"/>
    <m/>
    <x v="3"/>
    <x v="1"/>
    <n v="7"/>
    <n v="4427556"/>
    <s v="Church Of Scotland Hospital Pharmacy"/>
    <e v="#VALUE!"/>
    <n v="150"/>
    <n v="1050"/>
  </r>
  <r>
    <x v="3"/>
    <x v="28"/>
    <s v="Nquthu LM"/>
    <n v="4675134"/>
    <x v="981"/>
    <n v="7"/>
    <x v="2"/>
    <s v="J&amp;J"/>
    <s v="23/06/2021"/>
    <m/>
    <x v="7"/>
    <x v="2"/>
    <n v="5"/>
    <n v="4754342"/>
    <s v="Pomeroy CHC "/>
    <e v="#VALUE!"/>
    <n v="350"/>
    <n v="1750"/>
  </r>
  <r>
    <x v="3"/>
    <x v="28"/>
    <s v="Msinga LM"/>
    <n v="4427556"/>
    <x v="982"/>
    <n v="12"/>
    <x v="4"/>
    <s v="Pfizer"/>
    <s v="27/05/2021"/>
    <m/>
    <x v="3"/>
    <x v="1"/>
    <n v="7"/>
    <n v="4427556"/>
    <s v="Church Of Scotland Hospital Pharmacy"/>
    <e v="#VALUE!"/>
    <n v="600"/>
    <n v="4200"/>
  </r>
  <r>
    <x v="3"/>
    <x v="29"/>
    <s v="Alfred Duma LM"/>
    <n v="4482904"/>
    <x v="983"/>
    <m/>
    <x v="2"/>
    <s v="Pfizer"/>
    <d v="2021-06-28T00:00:00"/>
    <m/>
    <x v="7"/>
    <x v="2"/>
    <m/>
    <n v="4482904"/>
    <s v="St Chads CHC"/>
    <n v="7"/>
    <n v="0"/>
    <n v="0"/>
  </r>
  <r>
    <x v="3"/>
    <x v="29"/>
    <s v="Alfred Duma LM"/>
    <n v="4719262"/>
    <x v="984"/>
    <n v="4"/>
    <x v="4"/>
    <s v="Pfizer"/>
    <d v="2021-07-01T00:00:00"/>
    <d v="2021-06-02T00:00:00"/>
    <x v="7"/>
    <x v="2"/>
    <n v="2"/>
    <n v="4482904"/>
    <s v="St Chads CHC"/>
    <n v="7"/>
    <n v="200"/>
    <n v="400"/>
  </r>
  <r>
    <x v="3"/>
    <x v="29"/>
    <s v="Alfred Duma LM"/>
    <n v="4635828"/>
    <x v="985"/>
    <n v="3"/>
    <x v="4"/>
    <s v="Pfizer"/>
    <d v="2021-06-30T00:00:00"/>
    <d v="2021-07-01T00:00:00"/>
    <x v="7"/>
    <x v="2"/>
    <n v="2"/>
    <n v="4482904"/>
    <s v="St Chads CHC"/>
    <n v="7"/>
    <n v="150"/>
    <n v="300"/>
  </r>
  <r>
    <x v="3"/>
    <x v="29"/>
    <s v="Alfred Duma LM"/>
    <n v="4414398"/>
    <x v="986"/>
    <n v="3"/>
    <x v="4"/>
    <s v="Pfizer"/>
    <d v="2021-06-28T00:00:00"/>
    <d v="2021-06-28T00:00:00"/>
    <x v="7"/>
    <x v="2"/>
    <n v="1"/>
    <n v="4482904"/>
    <s v="St Chads CHC"/>
    <n v="7"/>
    <n v="150"/>
    <n v="150"/>
  </r>
  <r>
    <x v="3"/>
    <x v="29"/>
    <s v="Alfred Duma LM"/>
    <n v="4193317"/>
    <x v="987"/>
    <n v="3"/>
    <x v="4"/>
    <s v="Pfizer"/>
    <d v="2021-06-30T00:00:00"/>
    <d v="2021-06-30T00:00:00"/>
    <x v="7"/>
    <x v="2"/>
    <n v="1"/>
    <n v="4482904"/>
    <s v="St Chads CHC"/>
    <n v="7"/>
    <n v="150"/>
    <n v="150"/>
  </r>
  <r>
    <x v="3"/>
    <x v="29"/>
    <s v="Alfred Duma LM"/>
    <n v="4843324"/>
    <x v="988"/>
    <n v="10"/>
    <x v="2"/>
    <s v="Pfizer"/>
    <d v="2021-06-28T00:00:00"/>
    <d v="2021-06-04T00:00:00"/>
    <x v="7"/>
    <x v="2"/>
    <n v="7"/>
    <n v="4843324"/>
    <s v="Ladysmith Hospital"/>
    <n v="7"/>
    <n v="500"/>
    <n v="3500"/>
  </r>
  <r>
    <x v="3"/>
    <x v="29"/>
    <s v="Alfred Duma LM"/>
    <n v="4743503"/>
    <x v="989"/>
    <n v="3"/>
    <x v="4"/>
    <s v="Pfizer"/>
    <d v="2021-06-30T00:00:00"/>
    <d v="2021-06-30T00:00:00"/>
    <x v="7"/>
    <x v="2"/>
    <n v="1"/>
    <n v="4843324"/>
    <s v="Ladysmith Hospital"/>
    <n v="7"/>
    <n v="150"/>
    <n v="150"/>
  </r>
  <r>
    <x v="3"/>
    <x v="29"/>
    <s v="Inkosi Langalibalele LM"/>
    <n v="4126843"/>
    <x v="990"/>
    <n v="7"/>
    <x v="2"/>
    <s v="Pfizer"/>
    <d v="2021-06-28T00:00:00"/>
    <d v="2021-06-04T00:00:00"/>
    <x v="7"/>
    <x v="2"/>
    <n v="7"/>
    <n v="4126843"/>
    <s v="Estcourt Hospital"/>
    <n v="7"/>
    <n v="350"/>
    <n v="2450"/>
  </r>
  <r>
    <x v="3"/>
    <x v="29"/>
    <s v="Inkosi Langalibalele LM"/>
    <n v="4125424"/>
    <x v="991"/>
    <n v="5"/>
    <x v="4"/>
    <s v="Pfizer"/>
    <d v="2021-07-01T00:00:00"/>
    <d v="2021-07-04T00:00:00"/>
    <x v="3"/>
    <x v="1"/>
    <n v="7"/>
    <n v="4126843"/>
    <s v="Estcourt Hospital"/>
    <n v="7"/>
    <n v="250"/>
    <n v="1750"/>
  </r>
  <r>
    <x v="3"/>
    <x v="29"/>
    <s v="Inkosi Langalibalele LM"/>
    <n v="4281329"/>
    <x v="992"/>
    <n v="5"/>
    <x v="4"/>
    <s v="Pfizer"/>
    <d v="2021-07-04T00:00:00"/>
    <d v="2021-07-04T00:00:00"/>
    <x v="3"/>
    <x v="1"/>
    <n v="7"/>
    <n v="4126843"/>
    <s v="Estcourt Hospital"/>
    <n v="8"/>
    <n v="250"/>
    <n v="1750"/>
  </r>
  <r>
    <x v="3"/>
    <x v="29"/>
    <s v="Inkosi Langalibalele LM"/>
    <n v="4365478"/>
    <x v="993"/>
    <n v="5"/>
    <x v="4"/>
    <s v="Pfizer"/>
    <d v="2021-07-02T00:00:00"/>
    <d v="2021-07-04T00:00:00"/>
    <x v="3"/>
    <x v="1"/>
    <n v="7"/>
    <n v="4126843"/>
    <s v="Estcourt Hospital"/>
    <n v="7"/>
    <n v="250"/>
    <n v="1750"/>
  </r>
  <r>
    <x v="3"/>
    <x v="29"/>
    <s v="Inkosi Langalibalele LM"/>
    <n v="4194014"/>
    <x v="994"/>
    <n v="3"/>
    <x v="4"/>
    <s v="Pfizer"/>
    <d v="2021-07-03T00:00:00"/>
    <d v="2021-07-04T00:00:00"/>
    <x v="7"/>
    <x v="2"/>
    <n v="2"/>
    <n v="4126843"/>
    <s v="Estcourt Hospital"/>
    <n v="7"/>
    <n v="150"/>
    <n v="300"/>
  </r>
  <r>
    <x v="3"/>
    <x v="29"/>
    <s v="Inkosi Langalibalele LM"/>
    <n v="4760176"/>
    <x v="995"/>
    <n v="3"/>
    <x v="4"/>
    <s v="Pfizer"/>
    <d v="2021-06-30T00:00:00"/>
    <d v="2021-07-04T00:00:00"/>
    <x v="3"/>
    <x v="1"/>
    <n v="7"/>
    <n v="4126843"/>
    <s v="Estcourt Hospital"/>
    <n v="7"/>
    <n v="150"/>
    <n v="1050"/>
  </r>
  <r>
    <x v="3"/>
    <x v="29"/>
    <s v="Okhahlamba LM"/>
    <n v="4313789"/>
    <x v="996"/>
    <m/>
    <x v="2"/>
    <s v="Pfizer"/>
    <d v="2021-06-28T00:00:00"/>
    <m/>
    <x v="7"/>
    <x v="2"/>
    <m/>
    <n v="4313789"/>
    <s v="Emmaus Hospital"/>
    <n v="7"/>
    <n v="0"/>
    <n v="0"/>
  </r>
  <r>
    <x v="3"/>
    <x v="29"/>
    <s v="Okhahlamba LM"/>
    <n v="4150152"/>
    <x v="997"/>
    <n v="3"/>
    <x v="4"/>
    <s v="Pfizer"/>
    <d v="2021-06-28T00:00:00"/>
    <d v="2021-07-29T00:00:00"/>
    <x v="7"/>
    <x v="2"/>
    <n v="2"/>
    <n v="4313789"/>
    <s v="Emmaus Hospital"/>
    <n v="7"/>
    <n v="150"/>
    <n v="300"/>
  </r>
  <r>
    <x v="3"/>
    <x v="29"/>
    <s v="Okhahlamba LM"/>
    <n v="4788011"/>
    <x v="998"/>
    <n v="3"/>
    <x v="4"/>
    <s v="Pfizer"/>
    <d v="2021-06-30T00:00:00"/>
    <d v="2021-07-02T00:00:00"/>
    <x v="7"/>
    <x v="2"/>
    <n v="3"/>
    <n v="4313789"/>
    <s v="Emmaus Hospital"/>
    <n v="7"/>
    <n v="150"/>
    <n v="450"/>
  </r>
  <r>
    <x v="3"/>
    <x v="29"/>
    <s v="Okhahlamba LM"/>
    <n v="4843410"/>
    <x v="999"/>
    <n v="3"/>
    <x v="4"/>
    <s v="Pfizer"/>
    <d v="2021-07-03T00:00:00"/>
    <d v="2021-07-04T00:00:00"/>
    <x v="3"/>
    <x v="1"/>
    <n v="7"/>
    <n v="4313789"/>
    <s v="Emmaus Hospital"/>
    <n v="7"/>
    <n v="150"/>
    <n v="1050"/>
  </r>
  <r>
    <x v="3"/>
    <x v="30"/>
    <s v="Nongoma LM"/>
    <n v="4669172"/>
    <x v="1000"/>
    <n v="3"/>
    <x v="4"/>
    <s v="Pfizer"/>
    <s v="28/06/2021"/>
    <s v="13.07.2021"/>
    <x v="7"/>
    <x v="2"/>
    <n v="12"/>
    <n v="4660727"/>
    <s v="Benedictine Hospital"/>
    <e v="#VALUE!"/>
    <n v="150"/>
    <n v="1800"/>
  </r>
  <r>
    <x v="3"/>
    <x v="30"/>
    <s v="Nongoma LM"/>
    <n v="4532487"/>
    <x v="1001"/>
    <n v="3"/>
    <x v="4"/>
    <s v="Pfizer"/>
    <s v="28/06/2021"/>
    <s v="13.07.2021"/>
    <x v="7"/>
    <x v="2"/>
    <n v="12"/>
    <n v="4660728"/>
    <s v="Benedictine Hospital"/>
    <e v="#VALUE!"/>
    <n v="150"/>
    <n v="1800"/>
  </r>
  <r>
    <x v="3"/>
    <x v="30"/>
    <s v="Nongoma LM"/>
    <n v="4461066"/>
    <x v="1002"/>
    <n v="3"/>
    <x v="4"/>
    <s v="Pfizer"/>
    <s v="06.07.2021"/>
    <m/>
    <x v="7"/>
    <x v="2"/>
    <n v="1"/>
    <n v="4660739"/>
    <s v="Benedictine Hospital"/>
    <e v="#VALUE!"/>
    <n v="150"/>
    <n v="150"/>
  </r>
  <r>
    <x v="3"/>
    <x v="30"/>
    <s v="Nongoma LM"/>
    <n v="4412804"/>
    <x v="1003"/>
    <n v="3"/>
    <x v="4"/>
    <s v="Pfizer"/>
    <s v="13.07.2021"/>
    <m/>
    <x v="7"/>
    <x v="2"/>
    <n v="1"/>
    <n v="4660751"/>
    <s v="Benedictine Hospital"/>
    <e v="#VALUE!"/>
    <n v="150"/>
    <n v="150"/>
  </r>
  <r>
    <x v="3"/>
    <x v="30"/>
    <s v="Nongoma LM"/>
    <n v="4294353"/>
    <x v="1004"/>
    <n v="3"/>
    <x v="4"/>
    <s v="Pfizer"/>
    <s v="13.07.2021"/>
    <m/>
    <x v="7"/>
    <x v="2"/>
    <n v="1"/>
    <n v="4660752"/>
    <s v="Benedictine Hospital"/>
    <e v="#VALUE!"/>
    <n v="150"/>
    <n v="150"/>
  </r>
  <r>
    <x v="3"/>
    <x v="30"/>
    <s v="Nongoma LM"/>
    <n v="4143087"/>
    <x v="1005"/>
    <n v="3"/>
    <x v="4"/>
    <s v="Pfizer"/>
    <s v="14.07.2021"/>
    <m/>
    <x v="7"/>
    <x v="2"/>
    <n v="1"/>
    <n v="4660754"/>
    <s v="Benedictine Hospital"/>
    <e v="#VALUE!"/>
    <n v="150"/>
    <n v="150"/>
  </r>
  <r>
    <x v="3"/>
    <x v="30"/>
    <s v="Nongoma LM"/>
    <n v="4383893"/>
    <x v="1006"/>
    <n v="3"/>
    <x v="4"/>
    <s v="Pfizer"/>
    <s v="14.07.2021"/>
    <m/>
    <x v="7"/>
    <x v="2"/>
    <n v="1"/>
    <n v="4660755"/>
    <s v="Benedictine Hospital"/>
    <e v="#VALUE!"/>
    <n v="150"/>
    <n v="150"/>
  </r>
  <r>
    <x v="3"/>
    <x v="30"/>
    <s v="Nongoma LM"/>
    <n v="4378626"/>
    <x v="1007"/>
    <n v="3"/>
    <x v="4"/>
    <s v="Pfizer"/>
    <s v="14.07.2021"/>
    <m/>
    <x v="7"/>
    <x v="2"/>
    <n v="1"/>
    <n v="4660756"/>
    <s v="Benedictine Hospital"/>
    <e v="#VALUE!"/>
    <n v="150"/>
    <n v="150"/>
  </r>
  <r>
    <x v="3"/>
    <x v="30"/>
    <s v="Nongoma LM"/>
    <n v="4699796"/>
    <x v="1008"/>
    <n v="3"/>
    <x v="4"/>
    <s v="Pfizer"/>
    <s v="14.07.2021"/>
    <m/>
    <x v="7"/>
    <x v="2"/>
    <n v="1"/>
    <n v="4660757"/>
    <s v="Benedictine Hospital"/>
    <e v="#VALUE!"/>
    <n v="150"/>
    <n v="150"/>
  </r>
  <r>
    <x v="3"/>
    <x v="30"/>
    <s v="Nongoma LM"/>
    <n v="4667126"/>
    <x v="1009"/>
    <n v="3"/>
    <x v="4"/>
    <s v="Pfizer"/>
    <s v="15.07.2021"/>
    <m/>
    <x v="7"/>
    <x v="2"/>
    <n v="1"/>
    <n v="4660758"/>
    <s v="Benedictine Hospital"/>
    <e v="#VALUE!"/>
    <n v="150"/>
    <n v="150"/>
  </r>
  <r>
    <x v="3"/>
    <x v="30"/>
    <s v="Nongoma LM"/>
    <n v="4178698"/>
    <x v="1010"/>
    <n v="3"/>
    <x v="4"/>
    <s v="Pfizer"/>
    <s v="15.07.2021"/>
    <m/>
    <x v="7"/>
    <x v="2"/>
    <n v="1"/>
    <n v="4660759"/>
    <s v="Benedictine Hospital"/>
    <e v="#VALUE!"/>
    <n v="150"/>
    <n v="150"/>
  </r>
  <r>
    <x v="3"/>
    <x v="30"/>
    <s v="Nongoma LM"/>
    <n v="4669172"/>
    <x v="1000"/>
    <n v="3"/>
    <x v="4"/>
    <s v="Pfizer"/>
    <s v="16.07.2021"/>
    <m/>
    <x v="7"/>
    <x v="2"/>
    <n v="1"/>
    <n v="4660760"/>
    <s v="Benedictine Hospital"/>
    <e v="#VALUE!"/>
    <n v="150"/>
    <n v="150"/>
  </r>
  <r>
    <x v="3"/>
    <x v="30"/>
    <s v="Nongoma LM"/>
    <n v="4796939"/>
    <x v="1011"/>
    <n v="3"/>
    <x v="4"/>
    <s v="Pfizer"/>
    <s v="16.07.2021"/>
    <m/>
    <x v="7"/>
    <x v="2"/>
    <n v="1"/>
    <n v="4660761"/>
    <s v="Benedictine Hospital"/>
    <e v="#VALUE!"/>
    <n v="150"/>
    <n v="150"/>
  </r>
  <r>
    <x v="3"/>
    <x v="30"/>
    <s v="Nongoma LM"/>
    <n v="4271808"/>
    <x v="1012"/>
    <n v="3"/>
    <x v="4"/>
    <s v="Pfizer"/>
    <s v="19.07.2021"/>
    <m/>
    <x v="7"/>
    <x v="2"/>
    <n v="1"/>
    <n v="4660762"/>
    <s v="Benedictine Hospital"/>
    <e v="#VALUE!"/>
    <n v="150"/>
    <n v="150"/>
  </r>
  <r>
    <x v="3"/>
    <x v="30"/>
    <s v="Nongoma LM"/>
    <n v="4669172"/>
    <x v="1000"/>
    <n v="3"/>
    <x v="4"/>
    <s v="Pfizer"/>
    <s v="19.07.2021"/>
    <m/>
    <x v="7"/>
    <x v="2"/>
    <n v="1"/>
    <n v="4660763"/>
    <s v="Benedictine Hospital"/>
    <e v="#VALUE!"/>
    <n v="150"/>
    <n v="150"/>
  </r>
  <r>
    <x v="3"/>
    <x v="30"/>
    <s v="Nongoma LM"/>
    <n v="4532487"/>
    <x v="1001"/>
    <n v="3"/>
    <x v="4"/>
    <s v="Pfizer"/>
    <s v="19.07.2021"/>
    <m/>
    <x v="7"/>
    <x v="2"/>
    <n v="1"/>
    <n v="4660764"/>
    <s v="Benedictine Hospital"/>
    <e v="#VALUE!"/>
    <n v="150"/>
    <n v="150"/>
  </r>
  <r>
    <x v="3"/>
    <x v="30"/>
    <s v="Nongoma LM"/>
    <n v="4699796"/>
    <x v="1008"/>
    <n v="3"/>
    <x v="4"/>
    <s v="Pfizer"/>
    <s v="20.07.2021"/>
    <m/>
    <x v="7"/>
    <x v="2"/>
    <n v="1"/>
    <n v="4660765"/>
    <s v="Benedictine Hospital"/>
    <e v="#VALUE!"/>
    <n v="150"/>
    <n v="150"/>
  </r>
  <r>
    <x v="3"/>
    <x v="30"/>
    <s v="Nongoma LM"/>
    <n v="4669172"/>
    <x v="1000"/>
    <n v="3"/>
    <x v="4"/>
    <s v="Pfizer"/>
    <s v="20.07.2021"/>
    <m/>
    <x v="7"/>
    <x v="2"/>
    <n v="1"/>
    <n v="4660766"/>
    <s v="Benedictine Hospital"/>
    <e v="#VALUE!"/>
    <n v="150"/>
    <n v="150"/>
  </r>
  <r>
    <x v="3"/>
    <x v="30"/>
    <s v="Nongoma LM"/>
    <n v="4126533"/>
    <x v="1013"/>
    <n v="3"/>
    <x v="4"/>
    <s v="Pfizer"/>
    <s v="20.07.2021"/>
    <m/>
    <x v="7"/>
    <x v="2"/>
    <n v="1"/>
    <n v="4660767"/>
    <s v="Benedictine Hospital"/>
    <e v="#VALUE!"/>
    <n v="150"/>
    <n v="150"/>
  </r>
  <r>
    <x v="3"/>
    <x v="30"/>
    <s v="Nongoma LM"/>
    <n v="4647431"/>
    <x v="1014"/>
    <n v="3"/>
    <x v="4"/>
    <s v="Pfizer"/>
    <s v="21.07.2021"/>
    <m/>
    <x v="7"/>
    <x v="2"/>
    <n v="1"/>
    <n v="4660768"/>
    <s v="Benedictine Hospital"/>
    <e v="#VALUE!"/>
    <n v="150"/>
    <n v="150"/>
  </r>
  <r>
    <x v="3"/>
    <x v="30"/>
    <s v="Nongoma LM"/>
    <n v="4137874"/>
    <x v="1015"/>
    <n v="3"/>
    <x v="4"/>
    <s v="Pfizer"/>
    <s v="21.07.2021"/>
    <m/>
    <x v="7"/>
    <x v="2"/>
    <n v="1"/>
    <n v="4660769"/>
    <s v="Benedictine Hospital"/>
    <e v="#VALUE!"/>
    <n v="150"/>
    <n v="150"/>
  </r>
  <r>
    <x v="3"/>
    <x v="30"/>
    <s v="Nongoma LM"/>
    <n v="4669172"/>
    <x v="1000"/>
    <n v="3"/>
    <x v="4"/>
    <s v="Pfizer"/>
    <s v="22.07.2021"/>
    <s v="30.07.2021"/>
    <x v="7"/>
    <x v="2"/>
    <n v="10"/>
    <n v="4660770"/>
    <s v="Benedictine Hospital"/>
    <e v="#VALUE!"/>
    <n v="150"/>
    <n v="1500"/>
  </r>
  <r>
    <x v="3"/>
    <x v="30"/>
    <s v="Nongoma LM"/>
    <n v="4532487"/>
    <x v="1001"/>
    <n v="3"/>
    <x v="4"/>
    <s v="Pfizer"/>
    <s v="22.07.2021"/>
    <s v="30.07.2021"/>
    <x v="7"/>
    <x v="2"/>
    <n v="10"/>
    <n v="4660771"/>
    <s v="Benedictine Hospital"/>
    <e v="#VALUE!"/>
    <n v="150"/>
    <n v="1500"/>
  </r>
  <r>
    <x v="3"/>
    <x v="30"/>
    <s v="Nongoma LM"/>
    <n v="4496252"/>
    <x v="1016"/>
    <n v="3"/>
    <x v="4"/>
    <s v="Pfizer"/>
    <s v="23.07.2021"/>
    <m/>
    <x v="7"/>
    <x v="2"/>
    <n v="1"/>
    <n v="4660774"/>
    <s v="Benedictine Hospital"/>
    <e v="#VALUE!"/>
    <n v="150"/>
    <n v="150"/>
  </r>
  <r>
    <x v="3"/>
    <x v="30"/>
    <s v="Nongoma LM"/>
    <n v="4567262"/>
    <x v="1017"/>
    <n v="3"/>
    <x v="4"/>
    <s v="Pfizer"/>
    <s v="26.07.2021"/>
    <m/>
    <x v="7"/>
    <x v="2"/>
    <n v="1"/>
    <n v="4660778"/>
    <s v="Benedictine Hospital"/>
    <e v="#VALUE!"/>
    <n v="150"/>
    <n v="150"/>
  </r>
  <r>
    <x v="3"/>
    <x v="30"/>
    <s v="Nongoma LM"/>
    <n v="4540863"/>
    <x v="1018"/>
    <n v="3"/>
    <x v="4"/>
    <s v="Pfizer"/>
    <s v="27.07.2021"/>
    <m/>
    <x v="7"/>
    <x v="2"/>
    <n v="1"/>
    <n v="4660780"/>
    <s v="Benedictine Hospital"/>
    <e v="#VALUE!"/>
    <n v="150"/>
    <n v="150"/>
  </r>
  <r>
    <x v="3"/>
    <x v="30"/>
    <s v="Nongoma LM"/>
    <n v="4277897"/>
    <x v="1019"/>
    <n v="3"/>
    <x v="4"/>
    <s v="Pfizer"/>
    <s v="27.07.2021"/>
    <m/>
    <x v="7"/>
    <x v="2"/>
    <n v="1"/>
    <n v="4660782"/>
    <s v="Benedictine Hospital"/>
    <e v="#VALUE!"/>
    <n v="150"/>
    <n v="150"/>
  </r>
  <r>
    <x v="3"/>
    <x v="30"/>
    <s v="Nongoma LM"/>
    <n v="4145917"/>
    <x v="1020"/>
    <n v="3"/>
    <x v="4"/>
    <s v="Pfizer"/>
    <s v="28.07.2021"/>
    <m/>
    <x v="7"/>
    <x v="2"/>
    <n v="1"/>
    <n v="4660786"/>
    <s v="Benedictine Hospital"/>
    <e v="#VALUE!"/>
    <n v="150"/>
    <n v="150"/>
  </r>
  <r>
    <x v="3"/>
    <x v="30"/>
    <s v="Nongoma LM"/>
    <n v="4286165"/>
    <x v="1021"/>
    <n v="3"/>
    <x v="4"/>
    <s v="Pfizer"/>
    <s v="28.07.2021"/>
    <m/>
    <x v="7"/>
    <x v="2"/>
    <n v="1"/>
    <n v="4660787"/>
    <s v="Benedictine Hospital"/>
    <e v="#VALUE!"/>
    <n v="150"/>
    <n v="150"/>
  </r>
  <r>
    <x v="3"/>
    <x v="30"/>
    <s v="Nongoma LM"/>
    <n v="4184269"/>
    <x v="1022"/>
    <n v="3"/>
    <x v="4"/>
    <s v="Pfizer"/>
    <s v="29.07.2021"/>
    <m/>
    <x v="7"/>
    <x v="2"/>
    <n v="1"/>
    <n v="4660788"/>
    <s v="Benedictine Hospital"/>
    <e v="#VALUE!"/>
    <n v="150"/>
    <n v="150"/>
  </r>
  <r>
    <x v="3"/>
    <x v="30"/>
    <s v="Nongoma LM"/>
    <n v="4660727"/>
    <x v="1023"/>
    <n v="10"/>
    <x v="2"/>
    <s v="Pfizer"/>
    <s v="28/06/2021"/>
    <s v="10/07/2021"/>
    <x v="7"/>
    <x v="2"/>
    <n v="10"/>
    <n v="4660749"/>
    <s v="Benedictine Hospital"/>
    <e v="#VALUE!"/>
    <n v="500"/>
    <n v="5000"/>
  </r>
  <r>
    <x v="3"/>
    <x v="30"/>
    <s v="uPhongolo LM"/>
    <n v="4658961"/>
    <x v="1024"/>
    <n v="4"/>
    <x v="4"/>
    <s v="Pfizer"/>
    <s v="28/06/2021"/>
    <m/>
    <x v="7"/>
    <x v="2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28/06/2021"/>
    <s v="29/06/2021"/>
    <x v="7"/>
    <x v="2"/>
    <n v="2"/>
    <n v="4425511"/>
    <s v="Itshelejuba Hospital"/>
    <e v="#VALUE!"/>
    <n v="200"/>
    <n v="400"/>
  </r>
  <r>
    <x v="3"/>
    <x v="30"/>
    <s v="uPhongolo LM"/>
    <n v="4282744"/>
    <x v="1026"/>
    <n v="4"/>
    <x v="4"/>
    <s v="Pfizer"/>
    <s v="29/06/2021"/>
    <m/>
    <x v="7"/>
    <x v="2"/>
    <n v="1"/>
    <n v="4425511"/>
    <s v="Itshelejuba Hospital"/>
    <e v="#VALUE!"/>
    <n v="200"/>
    <n v="200"/>
  </r>
  <r>
    <x v="3"/>
    <x v="30"/>
    <s v="uPhongolo LM"/>
    <n v="4487359"/>
    <x v="1027"/>
    <n v="4"/>
    <x v="4"/>
    <s v="Pfizer"/>
    <s v="30/06/2021"/>
    <m/>
    <x v="3"/>
    <x v="1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30/06/2021"/>
    <m/>
    <x v="7"/>
    <x v="2"/>
    <n v="1"/>
    <n v="4425511"/>
    <s v="Itshelejuba Hospital"/>
    <e v="#VALUE!"/>
    <n v="200"/>
    <n v="200"/>
  </r>
  <r>
    <x v="3"/>
    <x v="30"/>
    <s v="uPhongolo LM"/>
    <n v="4621170"/>
    <x v="1028"/>
    <n v="4"/>
    <x v="4"/>
    <s v="Pfizer"/>
    <s v="01/07/2021"/>
    <m/>
    <x v="7"/>
    <x v="2"/>
    <n v="1"/>
    <n v="4425511"/>
    <s v="Itshelejuba Hospital"/>
    <e v="#VALUE!"/>
    <n v="200"/>
    <n v="200"/>
  </r>
  <r>
    <x v="3"/>
    <x v="30"/>
    <s v="uPhongolo LM"/>
    <n v="4147355"/>
    <x v="1025"/>
    <n v="4"/>
    <x v="4"/>
    <s v="Pfizer"/>
    <s v="02/07/2021"/>
    <m/>
    <x v="7"/>
    <x v="2"/>
    <n v="1"/>
    <n v="4425511"/>
    <s v="Itshelejuba Hospital"/>
    <e v="#VALUE!"/>
    <n v="200"/>
    <n v="200"/>
  </r>
  <r>
    <x v="3"/>
    <x v="30"/>
    <s v="uPhongolo LM"/>
    <n v="4512485"/>
    <x v="1029"/>
    <n v="4"/>
    <x v="4"/>
    <s v="Pfizer"/>
    <s v="05/07/2021"/>
    <s v="09/07/2021"/>
    <x v="3"/>
    <x v="1"/>
    <n v="5"/>
    <n v="4425511"/>
    <s v="Itshelejuba Hospital"/>
    <e v="#VALUE!"/>
    <n v="200"/>
    <n v="1000"/>
  </r>
  <r>
    <x v="3"/>
    <x v="30"/>
    <s v="uPhongolo LM"/>
    <n v="4812421"/>
    <x v="1030"/>
    <n v="4"/>
    <x v="4"/>
    <s v="Pfizer"/>
    <s v="07/07/2021"/>
    <s v="09/07/2021"/>
    <x v="7"/>
    <x v="2"/>
    <n v="5"/>
    <n v="4425511"/>
    <s v="Itshelejuba Hospital"/>
    <e v="#VALUE!"/>
    <n v="200"/>
    <n v="1000"/>
  </r>
  <r>
    <x v="3"/>
    <x v="30"/>
    <s v="uPhongolo LM"/>
    <n v="4425511"/>
    <x v="1031"/>
    <n v="3"/>
    <x v="2"/>
    <s v="Pfizer"/>
    <s v="28/06/2021"/>
    <s v="10/07/2021"/>
    <x v="7"/>
    <x v="2"/>
    <n v="10"/>
    <n v="4425511"/>
    <s v="Itshelejuba Hospital"/>
    <e v="#VALUE!"/>
    <n v="150"/>
    <n v="1500"/>
  </r>
  <r>
    <x v="3"/>
    <x v="30"/>
    <s v="Abaqulusi LM"/>
    <n v="4479959"/>
    <x v="1032"/>
    <n v="8"/>
    <x v="2"/>
    <s v="Pfizer"/>
    <s v="28/06/2021"/>
    <s v="30/07/2021"/>
    <x v="7"/>
    <x v="2"/>
    <n v="10"/>
    <n v="4479959"/>
    <s v="Vryheid hospital"/>
    <e v="#VALUE!"/>
    <n v="400"/>
    <n v="4000"/>
  </r>
  <r>
    <x v="3"/>
    <x v="30"/>
    <s v="Abaqulusi LM"/>
    <n v="4775083"/>
    <x v="1033"/>
    <n v="3"/>
    <x v="4"/>
    <s v="Pfizer"/>
    <s v="28/06/2021"/>
    <s v="29/07/2021"/>
    <x v="7"/>
    <x v="2"/>
    <n v="25"/>
    <n v="4479959"/>
    <s v="Vryheid hospital"/>
    <e v="#VALUE!"/>
    <n v="150"/>
    <n v="3750"/>
  </r>
  <r>
    <x v="3"/>
    <x v="30"/>
    <s v="Abaqulusi LM"/>
    <n v="4723546"/>
    <x v="1034"/>
    <n v="3"/>
    <x v="4"/>
    <s v="Pfizer"/>
    <s v="28/06/2021"/>
    <s v="29/07/2021"/>
    <x v="7"/>
    <x v="2"/>
    <n v="25"/>
    <n v="4479959"/>
    <s v="Vryheid hospital"/>
    <e v="#VALUE!"/>
    <n v="150"/>
    <n v="3750"/>
  </r>
  <r>
    <x v="3"/>
    <x v="30"/>
    <s v="Abaqulusi LM"/>
    <n v="4447989"/>
    <x v="1035"/>
    <n v="3"/>
    <x v="4"/>
    <s v="Pfizer"/>
    <s v="12/07/2021"/>
    <s v="14/07/2021"/>
    <x v="3"/>
    <x v="1"/>
    <n v="3"/>
    <n v="4479962"/>
    <s v="Vryheid hospital"/>
    <e v="#VALUE!"/>
    <n v="150"/>
    <n v="450"/>
  </r>
  <r>
    <x v="3"/>
    <x v="30"/>
    <s v="Abaqulusi LM"/>
    <n v="4526888"/>
    <x v="1036"/>
    <n v="3"/>
    <x v="4"/>
    <s v="Pfizer"/>
    <s v="19/07/2021"/>
    <m/>
    <x v="7"/>
    <x v="2"/>
    <n v="1"/>
    <n v="4479972"/>
    <s v="Vryheid hospital"/>
    <e v="#VALUE!"/>
    <n v="150"/>
    <n v="150"/>
  </r>
  <r>
    <x v="3"/>
    <x v="30"/>
    <s v="Abaqulusi LM"/>
    <n v="4658165"/>
    <x v="1037"/>
    <n v="3"/>
    <x v="4"/>
    <s v="Pfizer"/>
    <s v="20/07/2021"/>
    <m/>
    <x v="7"/>
    <x v="2"/>
    <n v="1"/>
    <n v="4479973"/>
    <s v="Vryheid hospital"/>
    <e v="#VALUE!"/>
    <n v="150"/>
    <n v="150"/>
  </r>
  <r>
    <x v="3"/>
    <x v="30"/>
    <s v="Abaqulusi LM"/>
    <n v="4581116"/>
    <x v="1038"/>
    <n v="3"/>
    <x v="4"/>
    <s v="Pfizer"/>
    <s v="29/07/2021"/>
    <m/>
    <x v="7"/>
    <x v="2"/>
    <n v="1"/>
    <n v="4479981"/>
    <s v="Vryheid hospital"/>
    <e v="#VALUE!"/>
    <n v="150"/>
    <n v="150"/>
  </r>
  <r>
    <x v="3"/>
    <x v="30"/>
    <s v="Abaqulusi LM"/>
    <n v="4123231"/>
    <x v="1039"/>
    <n v="3"/>
    <x v="4"/>
    <s v="Pfizer"/>
    <s v="30/07/2021"/>
    <m/>
    <x v="7"/>
    <x v="2"/>
    <n v="1"/>
    <n v="4479984"/>
    <s v="Vryheid hospital"/>
    <e v="#VALUE!"/>
    <n v="150"/>
    <n v="150"/>
  </r>
  <r>
    <x v="3"/>
    <x v="30"/>
    <s v="Abaqulusi LM"/>
    <n v="4463139"/>
    <x v="1040"/>
    <n v="3"/>
    <x v="4"/>
    <s v="Pfizer"/>
    <s v="30/07/2021"/>
    <m/>
    <x v="7"/>
    <x v="2"/>
    <n v="1"/>
    <n v="4479985"/>
    <s v="Vryheid hospital"/>
    <e v="#VALUE!"/>
    <n v="150"/>
    <n v="150"/>
  </r>
  <r>
    <x v="3"/>
    <x v="30"/>
    <s v="Ulundi LM"/>
    <n v="4514997"/>
    <x v="1041"/>
    <n v="3"/>
    <x v="2"/>
    <s v="Pfizer"/>
    <s v="28/06/2021"/>
    <s v="31/07/2021"/>
    <x v="7"/>
    <x v="2"/>
    <n v="25"/>
    <n v="4514997"/>
    <s v="Ceza Hospital"/>
    <e v="#VALUE!"/>
    <n v="150"/>
    <n v="3750"/>
  </r>
  <r>
    <x v="3"/>
    <x v="30"/>
    <s v="Ulundi LM"/>
    <n v="4528430"/>
    <x v="1042"/>
    <n v="3"/>
    <x v="4"/>
    <s v="Pfizer"/>
    <s v="26/05/2021"/>
    <m/>
    <x v="7"/>
    <x v="2"/>
    <n v="1"/>
    <n v="4514997"/>
    <s v="Ceza Hospital"/>
    <e v="#VALUE!"/>
    <n v="150"/>
    <n v="150"/>
  </r>
  <r>
    <x v="3"/>
    <x v="30"/>
    <s v="Ulundi LM"/>
    <n v="4788103"/>
    <x v="1043"/>
    <n v="3"/>
    <x v="4"/>
    <s v="Pfizer"/>
    <s v="27/05/2021"/>
    <m/>
    <x v="7"/>
    <x v="2"/>
    <n v="1"/>
    <n v="4514997"/>
    <s v="Ceza Hospital"/>
    <e v="#VALUE!"/>
    <n v="150"/>
    <n v="150"/>
  </r>
  <r>
    <x v="3"/>
    <x v="30"/>
    <s v="Ulundi LM"/>
    <n v="4678106"/>
    <x v="1044"/>
    <n v="3"/>
    <x v="4"/>
    <s v="Pfizer"/>
    <s v="31/05/2021"/>
    <m/>
    <x v="7"/>
    <x v="2"/>
    <n v="1"/>
    <n v="4514997"/>
    <s v="Ceza Hospital"/>
    <e v="#VALUE!"/>
    <n v="150"/>
    <n v="150"/>
  </r>
  <r>
    <x v="3"/>
    <x v="30"/>
    <s v="Ulundi LM"/>
    <n v="4189495"/>
    <x v="1045"/>
    <n v="3"/>
    <x v="4"/>
    <s v="Pfizer"/>
    <d v="2021-06-01T00:00:00"/>
    <m/>
    <x v="7"/>
    <x v="2"/>
    <n v="1"/>
    <n v="4514997"/>
    <s v="Ceza Hospital"/>
    <n v="3"/>
    <n v="150"/>
    <n v="150"/>
  </r>
  <r>
    <x v="3"/>
    <x v="30"/>
    <s v="Ulundi LM"/>
    <n v="4810540"/>
    <x v="1046"/>
    <n v="3"/>
    <x v="4"/>
    <s v="Pfizer"/>
    <d v="2021-06-02T00:00:00"/>
    <m/>
    <x v="7"/>
    <x v="2"/>
    <n v="1"/>
    <n v="4514997"/>
    <s v="Ceza Hospital"/>
    <n v="3"/>
    <n v="150"/>
    <n v="150"/>
  </r>
  <r>
    <x v="3"/>
    <x v="30"/>
    <s v="Ulundi LM"/>
    <n v="4529836"/>
    <x v="1047"/>
    <n v="3"/>
    <x v="4"/>
    <s v="Pfizer"/>
    <d v="2021-06-03T00:00:00"/>
    <m/>
    <x v="7"/>
    <x v="2"/>
    <n v="1"/>
    <n v="4514997"/>
    <s v="Ceza Hospital"/>
    <n v="3"/>
    <n v="150"/>
    <n v="150"/>
  </r>
  <r>
    <x v="3"/>
    <x v="30"/>
    <s v="Ulundi LM"/>
    <n v="4716176"/>
    <x v="1048"/>
    <n v="3"/>
    <x v="4"/>
    <s v="Pfizer"/>
    <d v="2021-06-04T00:00:00"/>
    <d v="2021-06-25T00:00:00"/>
    <x v="7"/>
    <x v="2"/>
    <n v="15"/>
    <n v="4514997"/>
    <s v="Ceza Hospital"/>
    <n v="3"/>
    <n v="150"/>
    <n v="2250"/>
  </r>
  <r>
    <x v="3"/>
    <x v="30"/>
    <s v="Ulundi LM"/>
    <n v="4376030"/>
    <x v="1049"/>
    <n v="3"/>
    <x v="2"/>
    <s v="Pfizer"/>
    <s v="12.07.2021"/>
    <m/>
    <x v="7"/>
    <x v="2"/>
    <n v="1"/>
    <n v="4376030"/>
    <s v="Nkonjeni Hospital"/>
    <e v="#VALUE!"/>
    <n v="150"/>
    <n v="150"/>
  </r>
  <r>
    <x v="3"/>
    <x v="30"/>
    <s v="Ulundi LM"/>
    <n v="4839265"/>
    <x v="1050"/>
    <n v="3"/>
    <x v="4"/>
    <s v="Pfizer"/>
    <s v="12.07.2021"/>
    <s v="21.07.2021"/>
    <x v="3"/>
    <x v="1"/>
    <n v="8"/>
    <n v="4376030"/>
    <s v="Nkonjeni Hospital"/>
    <e v="#VALUE!"/>
    <n v="150"/>
    <n v="1200"/>
  </r>
  <r>
    <x v="3"/>
    <x v="30"/>
    <s v="Ulundi LM"/>
    <n v="4344924"/>
    <x v="1051"/>
    <n v="3"/>
    <x v="4"/>
    <s v="Pfizer"/>
    <s v="14.07.2021"/>
    <s v="15.07.2021"/>
    <x v="7"/>
    <x v="2"/>
    <n v="2"/>
    <n v="4376030"/>
    <s v="Nkonjeni Hospital"/>
    <e v="#VALUE!"/>
    <n v="150"/>
    <n v="300"/>
  </r>
  <r>
    <x v="3"/>
    <x v="30"/>
    <s v="Ulundi LM"/>
    <n v="4196739"/>
    <x v="1052"/>
    <n v="3"/>
    <x v="4"/>
    <s v="Pfizer"/>
    <s v="19.07.2021"/>
    <s v="21.07.2021"/>
    <x v="3"/>
    <x v="1"/>
    <n v="2"/>
    <n v="4376030"/>
    <s v="Nkonjeni Hospital"/>
    <e v="#VALUE!"/>
    <n v="150"/>
    <n v="300"/>
  </r>
  <r>
    <x v="3"/>
    <x v="30"/>
    <s v="Ulundi LM"/>
    <n v="4289736"/>
    <x v="1053"/>
    <n v="3"/>
    <x v="4"/>
    <s v="Pfizer"/>
    <s v="22.07.2021"/>
    <s v="23.07.2021"/>
    <x v="7"/>
    <x v="2"/>
    <n v="2"/>
    <n v="4376030"/>
    <s v="Nkonjeni Hospital"/>
    <e v="#VALUE!"/>
    <n v="150"/>
    <n v="300"/>
  </r>
  <r>
    <x v="3"/>
    <x v="30"/>
    <s v="Ulundi LM"/>
    <n v="4357479"/>
    <x v="1054"/>
    <n v="3"/>
    <x v="4"/>
    <s v="Pfizer"/>
    <s v="26.07.2021"/>
    <s v="28.07.2021"/>
    <x v="7"/>
    <x v="2"/>
    <n v="3"/>
    <n v="4376030"/>
    <s v="Nkonjeni Hospital"/>
    <e v="#VALUE!"/>
    <n v="150"/>
    <n v="450"/>
  </r>
  <r>
    <x v="3"/>
    <x v="30"/>
    <s v="Ulundi LM"/>
    <n v="4845441"/>
    <x v="1055"/>
    <n v="3"/>
    <x v="4"/>
    <s v="Pfizer"/>
    <s v="29.07.2021"/>
    <m/>
    <x v="7"/>
    <x v="2"/>
    <n v="1"/>
    <n v="4376030"/>
    <s v="Nkonjeni Hospital"/>
    <e v="#VALUE!"/>
    <n v="150"/>
    <n v="150"/>
  </r>
  <r>
    <x v="3"/>
    <x v="30"/>
    <s v="Ulundi LM"/>
    <n v="4565585"/>
    <x v="1056"/>
    <n v="3"/>
    <x v="4"/>
    <s v="Pfizer"/>
    <s v="30.07.2021"/>
    <s v="02.08.2021"/>
    <x v="7"/>
    <x v="2"/>
    <n v="2"/>
    <n v="4376030"/>
    <s v="Nkonjeni Hospital"/>
    <e v="#VALUE!"/>
    <n v="150"/>
    <n v="300"/>
  </r>
  <r>
    <x v="3"/>
    <x v="30"/>
    <s v="Ulundi LM"/>
    <n v="4541174"/>
    <x v="1057"/>
    <n v="3"/>
    <x v="4"/>
    <s v="Pfizer"/>
    <s v="05.08.2021"/>
    <m/>
    <x v="7"/>
    <x v="2"/>
    <n v="1"/>
    <n v="4376030"/>
    <s v="Nkonjeni Hospital"/>
    <e v="#VALUE!"/>
    <n v="150"/>
    <n v="150"/>
  </r>
  <r>
    <x v="3"/>
    <x v="30"/>
    <s v="eDumbe LM"/>
    <n v="4323108"/>
    <x v="1058"/>
    <n v="3"/>
    <x v="4"/>
    <s v="Pfizer"/>
    <d v="2021-06-28T00:00:00"/>
    <d v="2021-07-30T00:00:00"/>
    <x v="7"/>
    <x v="2"/>
    <n v="23"/>
    <n v="4395688"/>
    <s v="eDumbe CHC"/>
    <n v="7"/>
    <n v="150"/>
    <n v="3450"/>
  </r>
  <r>
    <x v="3"/>
    <x v="30"/>
    <s v="eDumbe LM"/>
    <n v="4543067"/>
    <x v="1059"/>
    <n v="3"/>
    <x v="4"/>
    <s v="Pfizer"/>
    <d v="2021-06-28T00:00:00"/>
    <d v="2021-06-29T00:00:00"/>
    <x v="7"/>
    <x v="2"/>
    <n v="2"/>
    <n v="4395688"/>
    <s v="eDumbe CHC"/>
    <n v="7"/>
    <n v="150"/>
    <n v="300"/>
  </r>
  <r>
    <x v="3"/>
    <x v="30"/>
    <s v="eDumbe LM"/>
    <n v="4625919"/>
    <x v="1060"/>
    <n v="3"/>
    <x v="4"/>
    <s v="Pfizer"/>
    <d v="2021-07-06T00:00:00"/>
    <d v="2021-07-07T00:00:00"/>
    <x v="7"/>
    <x v="2"/>
    <n v="2"/>
    <n v="4395688"/>
    <s v="eDumbe CHC"/>
    <n v="8"/>
    <n v="150"/>
    <n v="300"/>
  </r>
  <r>
    <x v="3"/>
    <x v="30"/>
    <s v="eDumbe LM"/>
    <n v="4543067"/>
    <x v="1059"/>
    <n v="3"/>
    <x v="4"/>
    <s v="Pfizer"/>
    <d v="2021-07-08T00:00:00"/>
    <m/>
    <x v="7"/>
    <x v="2"/>
    <n v="1"/>
    <n v="4395688"/>
    <s v="eDumbe CHC"/>
    <n v="8"/>
    <n v="150"/>
    <n v="150"/>
  </r>
  <r>
    <x v="3"/>
    <x v="30"/>
    <s v="eDumbe LM"/>
    <n v="4426413"/>
    <x v="1061"/>
    <n v="3"/>
    <x v="4"/>
    <s v="Pfizer"/>
    <d v="2021-07-12T00:00:00"/>
    <d v="2021-07-14T00:00:00"/>
    <x v="7"/>
    <x v="2"/>
    <n v="3"/>
    <n v="4395688"/>
    <s v="eDumbe CHC"/>
    <n v="9"/>
    <n v="150"/>
    <n v="450"/>
  </r>
  <r>
    <x v="3"/>
    <x v="30"/>
    <s v="eDumbe LM"/>
    <n v="4277835"/>
    <x v="1062"/>
    <n v="3"/>
    <x v="4"/>
    <s v="Pfizer"/>
    <d v="2021-07-14T00:00:00"/>
    <d v="2021-07-16T00:00:00"/>
    <x v="7"/>
    <x v="2"/>
    <n v="3"/>
    <n v="4395688"/>
    <s v="eDumbe CHC"/>
    <n v="9"/>
    <n v="150"/>
    <n v="450"/>
  </r>
  <r>
    <x v="3"/>
    <x v="30"/>
    <s v="eDumbe LM"/>
    <n v="4323108"/>
    <x v="1063"/>
    <n v="3"/>
    <x v="4"/>
    <s v="Pfizer"/>
    <d v="2021-07-19T00:00:00"/>
    <d v="2021-07-20T00:00:00"/>
    <x v="7"/>
    <x v="2"/>
    <n v="2"/>
    <n v="4395688"/>
    <s v="eDumbe CHC"/>
    <n v="10"/>
    <n v="150"/>
    <n v="300"/>
  </r>
  <r>
    <x v="3"/>
    <x v="30"/>
    <s v="eDumbe LM"/>
    <n v="4773488"/>
    <x v="1064"/>
    <n v="3"/>
    <x v="4"/>
    <s v="Pfizer"/>
    <d v="2021-07-21T00:00:00"/>
    <d v="2021-07-22T00:00:00"/>
    <x v="7"/>
    <x v="2"/>
    <n v="2"/>
    <n v="4395688"/>
    <s v="eDumbe CHC"/>
    <n v="10"/>
    <n v="150"/>
    <n v="300"/>
  </r>
  <r>
    <x v="3"/>
    <x v="30"/>
    <s v="eDumbe LM"/>
    <n v="4543067"/>
    <x v="1059"/>
    <n v="3"/>
    <x v="4"/>
    <s v="Pfizer"/>
    <d v="2021-07-23T00:00:00"/>
    <d v="2021-07-30T00:00:00"/>
    <x v="7"/>
    <x v="2"/>
    <n v="6"/>
    <n v="4395688"/>
    <s v="eDumbe CHC"/>
    <n v="10"/>
    <n v="150"/>
    <n v="900"/>
  </r>
  <r>
    <x v="3"/>
    <x v="30"/>
    <s v="eDumbe LM"/>
    <n v="4426413"/>
    <x v="1061"/>
    <n v="3"/>
    <x v="4"/>
    <s v="Pfizer"/>
    <d v="2021-07-02T00:00:00"/>
    <d v="2021-07-03T00:00:00"/>
    <x v="7"/>
    <x v="2"/>
    <n v="2"/>
    <n v="4395688"/>
    <s v="eDumbe CHC"/>
    <n v="7"/>
    <n v="150"/>
    <n v="300"/>
  </r>
  <r>
    <x v="3"/>
    <x v="30"/>
    <s v="eDumbe LM"/>
    <n v="4323108"/>
    <x v="1063"/>
    <n v="3"/>
    <x v="4"/>
    <s v="Pfizer"/>
    <d v="2021-08-04T00:00:00"/>
    <m/>
    <x v="7"/>
    <x v="2"/>
    <n v="1"/>
    <n v="4395688"/>
    <s v="eDumbe CHC"/>
    <n v="12"/>
    <n v="150"/>
    <n v="150"/>
  </r>
  <r>
    <x v="4"/>
    <x v="31"/>
    <s v="Polokwane LM"/>
    <n v="5631820"/>
    <x v="1065"/>
    <n v="10"/>
    <x v="2"/>
    <s v="Pfizer"/>
    <d v="2021-06-08T00:00:00"/>
    <s v="28/02/2022"/>
    <x v="2"/>
    <x v="4"/>
    <n v="6"/>
    <n v="5631820"/>
    <s v="Seshego Hospital"/>
    <n v="4"/>
    <n v="500"/>
    <n v="3000"/>
  </r>
  <r>
    <x v="4"/>
    <x v="31"/>
    <s v="Polokwane LM"/>
    <m/>
    <x v="1066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67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376718"/>
    <x v="1068"/>
    <n v="12"/>
    <x v="2"/>
    <s v="Pfizer"/>
    <d v="2021-05-18T00:00:00"/>
    <s v="28/02/2022"/>
    <x v="2"/>
    <x v="4"/>
    <n v="6"/>
    <n v="5376718"/>
    <s v="Polokwane Hospital"/>
    <n v="1"/>
    <n v="600"/>
    <n v="3600"/>
  </r>
  <r>
    <x v="4"/>
    <x v="31"/>
    <s v="Polokwane LM"/>
    <m/>
    <x v="1069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70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633544"/>
    <x v="1071"/>
    <n v="12"/>
    <x v="2"/>
    <s v="Pfizer"/>
    <d v="2021-05-18T00:00:00"/>
    <s v="28/02/2022"/>
    <x v="2"/>
    <x v="4"/>
    <n v="6"/>
    <n v="5633544"/>
    <s v="Mankweng Hospital"/>
    <n v="1"/>
    <n v="600"/>
    <n v="3600"/>
  </r>
  <r>
    <x v="4"/>
    <x v="31"/>
    <s v="Polokwane LM"/>
    <m/>
    <x v="1072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m/>
    <x v="1073"/>
    <n v="10"/>
    <x v="12"/>
    <s v="Pfizer "/>
    <d v="2021-07-12T00:00:00"/>
    <s v="28/02/2021 "/>
    <x v="8"/>
    <x v="5"/>
    <n v="4"/>
    <m/>
    <m/>
    <m/>
    <n v="500"/>
    <n v="2000"/>
  </r>
  <r>
    <x v="4"/>
    <x v="31"/>
    <s v="Polokwane LM"/>
    <m/>
    <x v="1074"/>
    <n v="4"/>
    <x v="11"/>
    <s v="J&amp;J"/>
    <d v="2021-07-12T00:00:00"/>
    <s v="30/07/2021 "/>
    <x v="2"/>
    <x v="0"/>
    <n v="4"/>
    <m/>
    <m/>
    <m/>
    <n v="200"/>
    <n v="800"/>
  </r>
  <r>
    <x v="4"/>
    <x v="31"/>
    <s v="Molemole LM"/>
    <n v="5358799"/>
    <x v="1075"/>
    <n v="10"/>
    <x v="2"/>
    <s v="Pfizer"/>
    <d v="2021-06-09T00:00:00"/>
    <s v="28/02/2022"/>
    <x v="2"/>
    <x v="4"/>
    <n v="6"/>
    <n v="5358799"/>
    <s v="Botlokwa Hospital"/>
    <n v="4"/>
    <n v="500"/>
    <n v="3000"/>
  </r>
  <r>
    <x v="4"/>
    <x v="31"/>
    <s v="Molemole LM"/>
    <m/>
    <x v="1076"/>
    <n v="5"/>
    <x v="11"/>
    <s v="J&amp;J"/>
    <d v="2021-07-12T00:00:00"/>
    <s v="30/07/2021 "/>
    <x v="2"/>
    <x v="0"/>
    <n v="4"/>
    <m/>
    <m/>
    <m/>
    <n v="250"/>
    <n v="1000"/>
  </r>
  <r>
    <x v="4"/>
    <x v="31"/>
    <s v="Blouberg LM"/>
    <n v="5394637"/>
    <x v="1077"/>
    <n v="8"/>
    <x v="2"/>
    <s v="Pfizer"/>
    <d v="2021-06-02T00:00:00"/>
    <s v="28/02/2022"/>
    <x v="2"/>
    <x v="4"/>
    <n v="6"/>
    <n v="5394637"/>
    <s v="Helene Franz Hospital"/>
    <n v="3"/>
    <n v="400"/>
    <n v="2400"/>
  </r>
  <r>
    <x v="4"/>
    <x v="31"/>
    <s v="Blouberg LM"/>
    <m/>
    <x v="1078"/>
    <n v="4"/>
    <x v="11"/>
    <s v="Pfizer "/>
    <d v="2021-07-12T00:00:00"/>
    <s v="30/07/2021 "/>
    <x v="2"/>
    <x v="0"/>
    <n v="4"/>
    <m/>
    <m/>
    <m/>
    <n v="200"/>
    <n v="800"/>
  </r>
  <r>
    <x v="4"/>
    <x v="31"/>
    <s v="Lepelle-Nkumpi LM"/>
    <n v="5189349"/>
    <x v="1079"/>
    <n v="10"/>
    <x v="2"/>
    <s v="Pfizer"/>
    <d v="2021-05-25T00:00:00"/>
    <s v="28/02/2022"/>
    <x v="2"/>
    <x v="4"/>
    <n v="6"/>
    <n v="5189349"/>
    <s v="Lebowakgomo Hospital"/>
    <n v="2"/>
    <n v="500"/>
    <n v="3000"/>
  </r>
  <r>
    <x v="4"/>
    <x v="31"/>
    <s v="Lepelle-Nkumpi LM"/>
    <m/>
    <x v="1080"/>
    <n v="4"/>
    <x v="11"/>
    <s v="J&amp;J"/>
    <d v="2021-07-12T00:00:00"/>
    <s v="30/07/2021 "/>
    <x v="2"/>
    <x v="0"/>
    <n v="4"/>
    <m/>
    <m/>
    <m/>
    <n v="200"/>
    <n v="800"/>
  </r>
  <r>
    <x v="4"/>
    <x v="31"/>
    <s v="Polokwane LM"/>
    <n v="5764551"/>
    <x v="1081"/>
    <n v="10"/>
    <x v="2"/>
    <s v="Pfizer"/>
    <d v="2021-06-08T00:00:00"/>
    <s v="28/02/2022"/>
    <x v="2"/>
    <x v="4"/>
    <n v="6"/>
    <n v="5764551"/>
    <s v="WF Knobel Hospital"/>
    <n v="4"/>
    <n v="500"/>
    <n v="3000"/>
  </r>
  <r>
    <x v="4"/>
    <x v="31"/>
    <s v="Polokwane LM"/>
    <m/>
    <x v="1082"/>
    <n v="4"/>
    <x v="11"/>
    <s v="J&amp;J"/>
    <d v="2021-07-12T00:00:00"/>
    <s v="30/07/2021 "/>
    <x v="2"/>
    <x v="0"/>
    <n v="4"/>
    <m/>
    <m/>
    <m/>
    <n v="200"/>
    <n v="800"/>
  </r>
  <r>
    <x v="4"/>
    <x v="31"/>
    <s v="Lepelle-Nkumpi LM"/>
    <n v="5518199"/>
    <x v="1083"/>
    <n v="10"/>
    <x v="2"/>
    <s v="Pfizer"/>
    <d v="2021-06-10T00:00:00"/>
    <s v="28/02/2022"/>
    <x v="2"/>
    <x v="4"/>
    <n v="6"/>
    <n v="5518199"/>
    <s v="Zebediela Hospital"/>
    <n v="4"/>
    <n v="500"/>
    <n v="3000"/>
  </r>
  <r>
    <x v="4"/>
    <x v="32"/>
    <s v="Ba-Phalaborwa LM"/>
    <n v="5319268"/>
    <x v="1084"/>
    <n v="12"/>
    <x v="2"/>
    <s v="Pfizer"/>
    <d v="2021-06-02T00:00:00"/>
    <s v="28/02/2022"/>
    <x v="2"/>
    <x v="4"/>
    <n v="6"/>
    <n v="5319268"/>
    <s v="Maphutha L Malatjie Hospital"/>
    <n v="3"/>
    <n v="600"/>
    <n v="3600"/>
  </r>
  <r>
    <x v="4"/>
    <x v="32"/>
    <s v="Ba-Phalaborwa LM"/>
    <m/>
    <x v="1085"/>
    <n v="4"/>
    <x v="11"/>
    <s v="J&amp;J"/>
    <s v="12/07/2021 "/>
    <s v="30/07/2021 "/>
    <x v="2"/>
    <x v="0"/>
    <n v="4"/>
    <m/>
    <m/>
    <m/>
    <m/>
    <m/>
  </r>
  <r>
    <x v="4"/>
    <x v="32"/>
    <s v="Greater Giyani LM"/>
    <n v="5484794"/>
    <x v="1086"/>
    <n v="12"/>
    <x v="2"/>
    <s v="Pfizer"/>
    <d v="2021-05-25T00:00:00"/>
    <s v="28/02/2022"/>
    <x v="2"/>
    <x v="4"/>
    <n v="6"/>
    <n v="5484794"/>
    <s v="Nkhensani Hospital"/>
    <n v="2"/>
    <n v="600"/>
    <n v="3600"/>
  </r>
  <r>
    <x v="4"/>
    <x v="32"/>
    <s v="Greater Giyani LM"/>
    <m/>
    <x v="1087"/>
    <n v="4"/>
    <x v="11"/>
    <s v="J&amp;J"/>
    <s v="12/07/2021 "/>
    <s v="30/07/2021 "/>
    <x v="2"/>
    <x v="0"/>
    <n v="4"/>
    <m/>
    <m/>
    <m/>
    <m/>
    <m/>
  </r>
  <r>
    <x v="4"/>
    <x v="32"/>
    <s v="Greater Giyani LM"/>
    <m/>
    <x v="1088"/>
    <n v="4"/>
    <x v="11"/>
    <s v="J&amp;J"/>
    <s v="12/07/2021 "/>
    <s v="30/07/2021 "/>
    <x v="2"/>
    <x v="0"/>
    <n v="4"/>
    <m/>
    <m/>
    <m/>
    <m/>
    <m/>
  </r>
  <r>
    <x v="4"/>
    <x v="32"/>
    <s v="Greater Tzaneen LM"/>
    <n v="5720870"/>
    <x v="1089"/>
    <n v="12"/>
    <x v="2"/>
    <s v="Pfizer"/>
    <d v="2021-06-10T00:00:00"/>
    <s v="28/02/2022"/>
    <x v="2"/>
    <x v="4"/>
    <n v="6"/>
    <n v="5720870"/>
    <s v="Letaba Hospital"/>
    <n v="4"/>
    <n v="600"/>
    <n v="3600"/>
  </r>
  <r>
    <x v="4"/>
    <x v="32"/>
    <s v="Greater Tzaneen LM"/>
    <m/>
    <x v="1090"/>
    <n v="4"/>
    <x v="11"/>
    <s v="J&amp;J"/>
    <s v="12/07/2021 "/>
    <s v="30/07/2021 "/>
    <x v="2"/>
    <x v="0"/>
    <n v="4"/>
    <m/>
    <m/>
    <m/>
    <m/>
    <m/>
  </r>
  <r>
    <x v="4"/>
    <x v="32"/>
    <s v="Greater Letaba LM"/>
    <n v="5735419"/>
    <x v="1091"/>
    <n v="12"/>
    <x v="2"/>
    <s v="Pfizer"/>
    <d v="2021-05-25T00:00:00"/>
    <s v="28/02/2022"/>
    <x v="2"/>
    <x v="4"/>
    <n v="6"/>
    <n v="5735419"/>
    <s v="Kgapane Hospital"/>
    <n v="2"/>
    <n v="600"/>
    <n v="3600"/>
  </r>
  <r>
    <x v="4"/>
    <x v="32"/>
    <s v="Greater Letaba LM"/>
    <m/>
    <x v="1092"/>
    <n v="4"/>
    <x v="11"/>
    <s v="J&amp;J"/>
    <s v="12/07/2021 "/>
    <s v="30/07/2021 "/>
    <x v="2"/>
    <x v="0"/>
    <n v="4"/>
    <m/>
    <m/>
    <m/>
    <m/>
    <m/>
  </r>
  <r>
    <x v="4"/>
    <x v="32"/>
    <s v="Greater Letaba LM"/>
    <m/>
    <x v="1093"/>
    <n v="4"/>
    <x v="11"/>
    <s v="J&amp;J"/>
    <s v="12/07/2021 "/>
    <s v="30/07/2021 "/>
    <x v="2"/>
    <x v="0"/>
    <n v="4"/>
    <m/>
    <m/>
    <m/>
    <m/>
    <m/>
  </r>
  <r>
    <x v="4"/>
    <x v="32"/>
    <s v="Greater Tzaneen LM"/>
    <n v="5460024"/>
    <x v="1094"/>
    <n v="16"/>
    <x v="2"/>
    <s v="Pfizer"/>
    <d v="2021-05-17T00:00:00"/>
    <s v="28/02/2022"/>
    <x v="2"/>
    <x v="4"/>
    <n v="6"/>
    <n v="5460024"/>
    <s v="Dr CN Phatudi Hospital"/>
    <n v="1"/>
    <n v="800"/>
    <n v="4800"/>
  </r>
  <r>
    <x v="4"/>
    <x v="32"/>
    <s v="Greater Tzaneen LM"/>
    <m/>
    <x v="1095"/>
    <n v="4"/>
    <x v="11"/>
    <s v="J&amp;J"/>
    <s v="12/07/2021 "/>
    <s v="30/07/2021 "/>
    <x v="2"/>
    <x v="0"/>
    <n v="4"/>
    <m/>
    <m/>
    <m/>
    <m/>
    <m/>
  </r>
  <r>
    <x v="4"/>
    <x v="32"/>
    <s v="Maruleng LM"/>
    <m/>
    <x v="1096"/>
    <n v="4"/>
    <x v="11"/>
    <s v="J&amp;J"/>
    <s v="12/07/2021 "/>
    <s v="30/07/2021 "/>
    <x v="2"/>
    <x v="0"/>
    <n v="4"/>
    <m/>
    <m/>
    <m/>
    <m/>
    <m/>
  </r>
  <r>
    <x v="4"/>
    <x v="32"/>
    <s v="Maruleng LM"/>
    <n v="5397018"/>
    <x v="1097"/>
    <n v="12"/>
    <x v="2"/>
    <s v="Pfizer"/>
    <d v="2021-06-09T00:00:00"/>
    <s v="28/02/2022"/>
    <x v="2"/>
    <x v="4"/>
    <n v="6"/>
    <n v="5397018"/>
    <s v="Sekororo Hospital"/>
    <n v="4"/>
    <n v="600"/>
    <n v="3600"/>
  </r>
  <r>
    <x v="4"/>
    <x v="32"/>
    <s v="Greater Tzaneen LM"/>
    <n v="5237623"/>
    <x v="1098"/>
    <n v="12"/>
    <x v="2"/>
    <s v="Pfizer"/>
    <d v="2021-06-09T00:00:00"/>
    <s v="28/02/2022"/>
    <x v="2"/>
    <x v="4"/>
    <n v="6"/>
    <n v="5237623"/>
    <s v="Van Velden Memorial (Tzaneen) Hospital"/>
    <n v="4"/>
    <n v="600"/>
    <n v="3600"/>
  </r>
  <r>
    <x v="4"/>
    <x v="33"/>
    <s v="Fetakgomo Tubatse LM"/>
    <n v="5449647"/>
    <x v="1099"/>
    <n v="10"/>
    <x v="2"/>
    <s v="Pfizer"/>
    <d v="2021-05-25T00:00:00"/>
    <s v="28/02/2022"/>
    <x v="2"/>
    <x v="4"/>
    <n v="6"/>
    <n v="5449647"/>
    <s v="Dilokong Hospital"/>
    <n v="2"/>
    <n v="500"/>
    <n v="3000"/>
  </r>
  <r>
    <x v="4"/>
    <x v="33"/>
    <s v="Fetakgomo Tubatse LM"/>
    <m/>
    <x v="1100"/>
    <n v="4"/>
    <x v="11"/>
    <s v="J&amp;J"/>
    <d v="2021-07-12T00:00:00"/>
    <d v="2021-07-30T00:00:00"/>
    <x v="2"/>
    <x v="5"/>
    <n v="4"/>
    <m/>
    <m/>
    <m/>
    <m/>
    <m/>
  </r>
  <r>
    <x v="4"/>
    <x v="33"/>
    <s v="Ephraim Mogale LM"/>
    <n v="5876463"/>
    <x v="1101"/>
    <n v="10"/>
    <x v="2"/>
    <s v="Pfizer"/>
    <d v="2021-06-02T00:00:00"/>
    <s v="28/02/2022"/>
    <x v="2"/>
    <x v="4"/>
    <n v="6"/>
    <n v="5876463"/>
    <s v="Matlala Hospital"/>
    <n v="3"/>
    <n v="500"/>
    <n v="3000"/>
  </r>
  <r>
    <x v="4"/>
    <x v="33"/>
    <s v="Fetakgomo Tubatse LM"/>
    <m/>
    <x v="1102"/>
    <n v="6"/>
    <x v="11"/>
    <s v="J&amp;J"/>
    <d v="2021-07-12T00:00:00"/>
    <d v="2021-07-30T00:00:00"/>
    <x v="7"/>
    <x v="2"/>
    <m/>
    <m/>
    <m/>
    <m/>
    <m/>
    <m/>
  </r>
  <r>
    <x v="4"/>
    <x v="33"/>
    <s v="Ephraim Mogale LM"/>
    <m/>
    <x v="1103"/>
    <n v="4"/>
    <x v="11"/>
    <s v="J&amp;J"/>
    <d v="2021-07-12T00:00:00"/>
    <d v="2021-07-30T00:00:00"/>
    <x v="2"/>
    <x v="5"/>
    <n v="4"/>
    <m/>
    <m/>
    <m/>
    <m/>
    <m/>
  </r>
  <r>
    <x v="4"/>
    <x v="33"/>
    <s v="E Motsoaledi LM"/>
    <n v="5284763"/>
    <x v="1104"/>
    <n v="10"/>
    <x v="2"/>
    <s v="Pfizer"/>
    <d v="2021-05-24T00:00:00"/>
    <s v="28/02/2022"/>
    <x v="2"/>
    <x v="4"/>
    <n v="6"/>
    <n v="5284763"/>
    <s v="Groblersdal Hospital"/>
    <n v="2"/>
    <n v="500"/>
    <n v="3000"/>
  </r>
  <r>
    <x v="4"/>
    <x v="33"/>
    <s v="E Motsoaledi LM"/>
    <m/>
    <x v="1104"/>
    <n v="4"/>
    <x v="11"/>
    <s v="J&amp;J"/>
    <d v="2021-07-12T00:00:00"/>
    <d v="2021-07-30T00:00:00"/>
    <x v="2"/>
    <x v="5"/>
    <n v="4"/>
    <m/>
    <m/>
    <m/>
    <m/>
    <m/>
  </r>
  <r>
    <x v="4"/>
    <x v="33"/>
    <s v="Makhuduthamaga LM"/>
    <n v="5513406"/>
    <x v="1105"/>
    <n v="10"/>
    <x v="2"/>
    <s v="Pfizer"/>
    <d v="2021-06-09T00:00:00"/>
    <s v="28/02/2022"/>
    <x v="2"/>
    <x v="4"/>
    <n v="6"/>
    <n v="5513406"/>
    <s v="Jane Furse Hospital"/>
    <n v="4"/>
    <n v="500"/>
    <n v="3000"/>
  </r>
  <r>
    <x v="4"/>
    <x v="33"/>
    <s v="Makhuduthamaga LM"/>
    <m/>
    <x v="1106"/>
    <n v="4"/>
    <x v="11"/>
    <s v="J&amp;J"/>
    <d v="2021-07-12T00:00:00"/>
    <d v="2021-07-30T00:00:00"/>
    <x v="2"/>
    <x v="5"/>
    <n v="4"/>
    <m/>
    <m/>
    <m/>
    <m/>
    <m/>
  </r>
  <r>
    <x v="4"/>
    <x v="33"/>
    <s v="E Motsoaledi LM"/>
    <n v="5694749"/>
    <x v="1107"/>
    <n v="10"/>
    <x v="2"/>
    <s v="Pfizer"/>
    <d v="2021-06-09T00:00:00"/>
    <s v="28/02/2022"/>
    <x v="2"/>
    <x v="4"/>
    <n v="6"/>
    <n v="5694749"/>
    <s v="Philadelphia Hospital"/>
    <n v="4"/>
    <n v="500"/>
    <n v="3000"/>
  </r>
  <r>
    <x v="4"/>
    <x v="33"/>
    <s v="E Motsoaledi LM"/>
    <m/>
    <x v="1108"/>
    <n v="4"/>
    <x v="11"/>
    <s v="J&amp;J"/>
    <d v="2021-07-12T00:00:00"/>
    <d v="2021-07-30T00:00:00"/>
    <x v="2"/>
    <x v="5"/>
    <n v="4"/>
    <m/>
    <m/>
    <m/>
    <m/>
    <m/>
  </r>
  <r>
    <x v="4"/>
    <x v="33"/>
    <s v="Makhuduthamaga LM"/>
    <n v="5252472"/>
    <x v="1109"/>
    <n v="10"/>
    <x v="2"/>
    <s v="Pfizer"/>
    <d v="2021-05-18T00:00:00"/>
    <s v="28/02/2022"/>
    <x v="2"/>
    <x v="4"/>
    <n v="6"/>
    <n v="5252472"/>
    <s v="St Rita's Hospital"/>
    <n v="1"/>
    <n v="500"/>
    <n v="3000"/>
  </r>
  <r>
    <x v="4"/>
    <x v="33"/>
    <s v="Makhuduthamaga LM"/>
    <m/>
    <x v="1110"/>
    <n v="4"/>
    <x v="11"/>
    <s v="J&amp;J"/>
    <d v="2021-07-12T00:00:00"/>
    <d v="2021-07-30T00:00:00"/>
    <x v="2"/>
    <x v="5"/>
    <n v="4"/>
    <m/>
    <m/>
    <m/>
    <m/>
    <m/>
  </r>
  <r>
    <x v="4"/>
    <x v="33"/>
    <s v="Fetakgomo Tubatse LM"/>
    <n v="5869802"/>
    <x v="1111"/>
    <n v="12"/>
    <x v="2"/>
    <s v="Pfizer"/>
    <d v="2021-06-08T00:00:00"/>
    <s v="28/02/2022"/>
    <x v="2"/>
    <x v="4"/>
    <n v="6"/>
    <n v="5869802"/>
    <s v="Mecklenburg Hospital"/>
    <n v="4"/>
    <n v="600"/>
    <n v="3600"/>
  </r>
  <r>
    <x v="4"/>
    <x v="34"/>
    <s v="Collins Chabane LM"/>
    <n v="5262220"/>
    <x v="1112"/>
    <n v="12"/>
    <x v="2"/>
    <s v="Pfizer"/>
    <d v="2021-05-26T00:00:00"/>
    <s v="28/02/2022"/>
    <x v="2"/>
    <x v="4"/>
    <n v="7"/>
    <n v="5262220"/>
    <s v="Malamulele Hospital"/>
    <n v="2"/>
    <n v="600"/>
    <n v="4200"/>
  </r>
  <r>
    <x v="4"/>
    <x v="34"/>
    <s v="Collins Chabane LM"/>
    <m/>
    <x v="1113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413708"/>
    <x v="1114"/>
    <n v="12"/>
    <x v="2"/>
    <s v="Pfizer"/>
    <d v="2021-06-08T00:00:00"/>
    <s v="28/02/2022"/>
    <x v="2"/>
    <x v="4"/>
    <n v="6"/>
    <n v="5413708"/>
    <s v="Elim Hospital"/>
    <n v="4"/>
    <n v="600"/>
    <n v="3600"/>
  </r>
  <r>
    <x v="4"/>
    <x v="34"/>
    <s v="Makhado LM"/>
    <m/>
    <x v="1115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333940"/>
    <x v="1116"/>
    <n v="8"/>
    <x v="2"/>
    <s v="Pfizer"/>
    <d v="2021-06-08T00:00:00"/>
    <s v="28/02/2022"/>
    <x v="2"/>
    <x v="4"/>
    <n v="6"/>
    <n v="5333940"/>
    <s v="Louis Trichardt Hospital"/>
    <n v="4"/>
    <n v="400"/>
    <n v="2400"/>
  </r>
  <r>
    <x v="4"/>
    <x v="34"/>
    <s v="Makhado LM"/>
    <m/>
    <x v="1117"/>
    <n v="4"/>
    <x v="11"/>
    <s v="J&amp;J"/>
    <d v="2021-07-12T00:00:00"/>
    <d v="2021-07-30T00:00:00"/>
    <x v="2"/>
    <x v="0"/>
    <n v="4"/>
    <m/>
    <m/>
    <m/>
    <m/>
    <m/>
  </r>
  <r>
    <x v="4"/>
    <x v="34"/>
    <s v="Musina LM"/>
    <n v="5518594"/>
    <x v="1118"/>
    <n v="8"/>
    <x v="2"/>
    <s v="Pfizer"/>
    <d v="2021-06-03T00:00:00"/>
    <s v="28/02/2022"/>
    <x v="2"/>
    <x v="4"/>
    <n v="6"/>
    <n v="5518594"/>
    <s v="Messina Hospital"/>
    <n v="3"/>
    <n v="400"/>
    <n v="2400"/>
  </r>
  <r>
    <x v="4"/>
    <x v="34"/>
    <s v="Musina LM"/>
    <m/>
    <x v="1119"/>
    <n v="4"/>
    <x v="11"/>
    <s v="J&amp;J"/>
    <d v="2021-07-12T00:00:00"/>
    <d v="2021-07-30T00:00:00"/>
    <x v="2"/>
    <x v="0"/>
    <n v="4"/>
    <m/>
    <m/>
    <m/>
    <m/>
    <m/>
  </r>
  <r>
    <x v="4"/>
    <x v="34"/>
    <s v="Thulamela LM"/>
    <n v="5743394"/>
    <x v="1120"/>
    <n v="12"/>
    <x v="2"/>
    <s v="Pfizer"/>
    <d v="2021-06-08T00:00:00"/>
    <s v="28/02/2022"/>
    <x v="2"/>
    <x v="4"/>
    <n v="7"/>
    <n v="5743394"/>
    <s v="Tshilidzini Hospital"/>
    <n v="4"/>
    <n v="600"/>
    <n v="4200"/>
  </r>
  <r>
    <x v="4"/>
    <x v="34"/>
    <s v="Thulamela LM"/>
    <m/>
    <x v="1121"/>
    <n v="4"/>
    <x v="11"/>
    <s v="J&amp;J"/>
    <d v="2021-07-12T00:00:00"/>
    <d v="2021-07-30T00:00:00"/>
    <x v="2"/>
    <x v="0"/>
    <n v="4"/>
    <m/>
    <m/>
    <m/>
    <m/>
    <m/>
  </r>
  <r>
    <x v="4"/>
    <x v="34"/>
    <s v="Thulamela LM"/>
    <n v="5492963"/>
    <x v="1122"/>
    <n v="12"/>
    <x v="2"/>
    <s v="Pfizer"/>
    <d v="2021-05-18T00:00:00"/>
    <s v="28/02/2022"/>
    <x v="2"/>
    <x v="4"/>
    <n v="6"/>
    <n v="5492963"/>
    <s v="Donald Fraser Hospital"/>
    <n v="1"/>
    <n v="600"/>
    <n v="3600"/>
  </r>
  <r>
    <x v="4"/>
    <x v="34"/>
    <s v="Thulamela LM"/>
    <m/>
    <x v="1123"/>
    <n v="4"/>
    <x v="11"/>
    <s v="J&amp;J"/>
    <d v="2021-07-12T00:00:00"/>
    <d v="2021-07-30T00:00:00"/>
    <x v="2"/>
    <x v="0"/>
    <n v="4"/>
    <m/>
    <m/>
    <m/>
    <m/>
    <m/>
  </r>
  <r>
    <x v="4"/>
    <x v="34"/>
    <s v="Makhado LM"/>
    <n v="5668396"/>
    <x v="1124"/>
    <n v="12"/>
    <x v="2"/>
    <s v="Pfizer"/>
    <d v="2021-05-24T00:00:00"/>
    <s v="28/02/2022"/>
    <x v="2"/>
    <x v="4"/>
    <n v="6"/>
    <n v="5668396"/>
    <s v="Siloam Hospital"/>
    <n v="2"/>
    <n v="600"/>
    <n v="3600"/>
  </r>
  <r>
    <x v="4"/>
    <x v="35"/>
    <s v="Thabazimbi LM"/>
    <n v="5184179"/>
    <x v="1125"/>
    <n v="4"/>
    <x v="2"/>
    <s v="Pfizer"/>
    <d v="2021-05-25T00:00:00"/>
    <s v="28/02/2022"/>
    <x v="7"/>
    <x v="2"/>
    <n v="6"/>
    <n v="5184179"/>
    <s v="Thabazimbi Hospital"/>
    <n v="2"/>
    <n v="200"/>
    <n v="1200"/>
  </r>
  <r>
    <x v="4"/>
    <x v="35"/>
    <s v="Thabazimbi LM"/>
    <m/>
    <x v="1126"/>
    <n v="4"/>
    <x v="11"/>
    <s v="J&amp;J"/>
    <d v="2021-07-12T00:00:00"/>
    <d v="2021-07-12T00:00:00"/>
    <x v="2"/>
    <x v="0"/>
    <n v="4"/>
    <m/>
    <m/>
    <m/>
    <m/>
    <m/>
  </r>
  <r>
    <x v="4"/>
    <x v="35"/>
    <s v="Bela-Bela LM"/>
    <n v="5791101"/>
    <x v="1127"/>
    <n v="6"/>
    <x v="2"/>
    <s v="Pfizer"/>
    <d v="2021-06-08T00:00:00"/>
    <s v="28/02/2022"/>
    <x v="7"/>
    <x v="2"/>
    <n v="6"/>
    <n v="5791101"/>
    <s v="Warmbaths Hospital"/>
    <n v="4"/>
    <n v="300"/>
    <n v="1800"/>
  </r>
  <r>
    <x v="4"/>
    <x v="35"/>
    <s v="Bela-Bela LM"/>
    <m/>
    <x v="1128"/>
    <n v="4"/>
    <x v="11"/>
    <s v="J&amp;J"/>
    <d v="2021-07-12T00:00:00"/>
    <d v="2021-07-12T00:00:00"/>
    <x v="2"/>
    <x v="0"/>
    <n v="4"/>
    <m/>
    <m/>
    <m/>
    <m/>
    <m/>
  </r>
  <r>
    <x v="4"/>
    <x v="35"/>
    <s v="Lephalale LM"/>
    <n v="5758905"/>
    <x v="1129"/>
    <n v="6"/>
    <x v="2"/>
    <s v="Pfizer"/>
    <d v="2021-06-08T00:00:00"/>
    <s v="28/02/2022"/>
    <x v="7"/>
    <x v="2"/>
    <n v="6"/>
    <n v="5758905"/>
    <s v="Ellisras Hospital"/>
    <n v="4"/>
    <n v="300"/>
    <n v="1800"/>
  </r>
  <r>
    <x v="4"/>
    <x v="35"/>
    <s v="Lephalale LM"/>
    <m/>
    <x v="1130"/>
    <n v="4"/>
    <x v="11"/>
    <s v="J&amp;J"/>
    <d v="2021-07-12T00:00:00"/>
    <d v="2021-07-12T00:00:00"/>
    <x v="2"/>
    <x v="0"/>
    <n v="4"/>
    <m/>
    <m/>
    <m/>
    <m/>
    <m/>
  </r>
  <r>
    <x v="4"/>
    <x v="35"/>
    <s v="Lephalale LM"/>
    <n v="5141697"/>
    <x v="1131"/>
    <n v="12"/>
    <x v="2"/>
    <s v="Pfizer"/>
    <d v="2021-06-10T00:00:00"/>
    <s v="28/02/2022"/>
    <x v="7"/>
    <x v="2"/>
    <n v="6"/>
    <n v="5141697"/>
    <s v="Witpoort Hospital"/>
    <n v="4"/>
    <n v="600"/>
    <n v="3600"/>
  </r>
  <r>
    <x v="4"/>
    <x v="35"/>
    <s v="Lephalale LM"/>
    <m/>
    <x v="1132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349144"/>
    <x v="1133"/>
    <n v="16"/>
    <x v="2"/>
    <s v="Pfizer"/>
    <d v="2021-05-17T00:00:00"/>
    <s v="28/02/2022"/>
    <x v="7"/>
    <x v="2"/>
    <n v="6"/>
    <n v="5349144"/>
    <s v="Mokopane Hospital"/>
    <n v="1"/>
    <n v="800"/>
    <n v="4800"/>
  </r>
  <r>
    <x v="4"/>
    <x v="35"/>
    <s v="Mogalakwena LM"/>
    <m/>
    <x v="1134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888151"/>
    <x v="1135"/>
    <n v="14"/>
    <x v="2"/>
    <s v="Pfizer"/>
    <d v="2021-06-02T00:00:00"/>
    <s v="28/02/2022"/>
    <x v="7"/>
    <x v="2"/>
    <n v="6"/>
    <n v="5888151"/>
    <s v="George Masebe Hospital"/>
    <n v="3"/>
    <n v="700"/>
    <n v="4200"/>
  </r>
  <r>
    <x v="4"/>
    <x v="35"/>
    <s v="Mogalakwena LM"/>
    <m/>
    <x v="1136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m/>
    <x v="1137"/>
    <n v="4"/>
    <x v="11"/>
    <s v="J&amp;J"/>
    <d v="2021-07-12T00:00:00"/>
    <d v="2021-07-12T00:00:00"/>
    <x v="2"/>
    <x v="0"/>
    <n v="4"/>
    <m/>
    <m/>
    <m/>
    <m/>
    <m/>
  </r>
  <r>
    <x v="4"/>
    <x v="35"/>
    <s v="Mogalakwena LM"/>
    <n v="5185340"/>
    <x v="1138"/>
    <n v="10"/>
    <x v="2"/>
    <s v="Pfizer"/>
    <d v="2021-06-08T00:00:00"/>
    <s v="28/02/2022"/>
    <x v="7"/>
    <x v="2"/>
    <n v="6"/>
    <n v="5185340"/>
    <s v="Voortrekker Memorial (Potgietersrus) Hospital"/>
    <n v="4"/>
    <n v="500"/>
    <n v="3000"/>
  </r>
  <r>
    <x v="4"/>
    <x v="35"/>
    <s v="Mogalakwena LM"/>
    <m/>
    <x v="1139"/>
    <n v="4"/>
    <x v="11"/>
    <s v="J&amp;J"/>
    <d v="2021-07-12T00:00:00"/>
    <d v="2021-07-12T00:00:00"/>
    <x v="2"/>
    <x v="0"/>
    <n v="4"/>
    <m/>
    <m/>
    <m/>
    <m/>
    <m/>
  </r>
  <r>
    <x v="4"/>
    <x v="35"/>
    <s v="Mookgophong/Modimolle LM"/>
    <n v="5792857"/>
    <x v="1140"/>
    <n v="10"/>
    <x v="2"/>
    <s v="Pfizer"/>
    <d v="2021-05-26T00:00:00"/>
    <s v="28/02/2022"/>
    <x v="7"/>
    <x v="2"/>
    <n v="6"/>
    <n v="5792857"/>
    <s v="FH Odendaal (Nylstroom) Hospital"/>
    <n v="2"/>
    <n v="500"/>
    <n v="3000"/>
  </r>
  <r>
    <x v="4"/>
    <x v="32"/>
    <s v="Greater Tzaneen LM"/>
    <m/>
    <x v="1141"/>
    <n v="4"/>
    <x v="11"/>
    <s v="J&amp;J"/>
    <s v="12/07/2021 "/>
    <s v="30/07/2021 "/>
    <x v="2"/>
    <x v="0"/>
    <n v="4"/>
    <m/>
    <m/>
    <m/>
    <m/>
    <m/>
  </r>
  <r>
    <x v="4"/>
    <x v="33"/>
    <s v="Fetakgomo Tubatse LM"/>
    <m/>
    <x v="1142"/>
    <n v="4"/>
    <x v="13"/>
    <s v="J&amp;J"/>
    <d v="2021-07-12T00:00:00"/>
    <d v="2021-07-30T00:00:00"/>
    <x v="2"/>
    <x v="5"/>
    <n v="4"/>
    <m/>
    <m/>
    <m/>
    <m/>
    <m/>
  </r>
  <r>
    <x v="4"/>
    <x v="34"/>
    <s v="Makhado LM"/>
    <m/>
    <x v="1143"/>
    <n v="4"/>
    <x v="14"/>
    <s v="J&amp;J"/>
    <d v="2021-07-12T00:00:00"/>
    <d v="2021-07-30T00:00:00"/>
    <x v="2"/>
    <x v="0"/>
    <n v="4"/>
    <m/>
    <m/>
    <m/>
    <m/>
    <m/>
  </r>
  <r>
    <x v="4"/>
    <x v="35"/>
    <s v="Mogalakwena LM"/>
    <m/>
    <x v="1144"/>
    <n v="4"/>
    <x v="14"/>
    <s v="J&amp;J"/>
    <d v="2021-07-12T00:00:00"/>
    <d v="2021-07-12T00:00:00"/>
    <x v="2"/>
    <x v="0"/>
    <n v="4"/>
    <m/>
    <m/>
    <m/>
    <m/>
    <m/>
  </r>
  <r>
    <x v="5"/>
    <x v="36"/>
    <s v="Steve Tshwete LM"/>
    <n v="6371435"/>
    <x v="1145"/>
    <n v="3"/>
    <x v="2"/>
    <s v="Pfizer"/>
    <d v="2021-05-17T00:00:00"/>
    <s v="27-09-2021"/>
    <x v="3"/>
    <x v="0"/>
    <n v="5"/>
    <n v="6371435"/>
    <s v="Middelburg Hospital"/>
    <n v="11"/>
    <n v="120"/>
    <n v="600"/>
  </r>
  <r>
    <x v="5"/>
    <x v="36"/>
    <s v="Steve Tshwete LM"/>
    <n v="6371436"/>
    <x v="1146"/>
    <n v="1"/>
    <x v="4"/>
    <s v="Pfizer"/>
    <d v="2021-05-28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7"/>
    <n v="1"/>
    <x v="4"/>
    <s v="Pfizer"/>
    <d v="2021-06-2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8"/>
    <n v="1"/>
    <x v="4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49"/>
    <n v="1"/>
    <x v="4"/>
    <s v="Pfizer"/>
    <d v="2021-06-0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0"/>
    <n v="3"/>
    <x v="2"/>
    <s v="J&amp;J"/>
    <d v="2021-07-19T00:00:00"/>
    <s v="27-09-2021"/>
    <x v="3"/>
    <x v="1"/>
    <n v="5"/>
    <n v="6371435"/>
    <s v="Middelburg Hospital"/>
    <n v="11"/>
    <n v="40"/>
    <n v="200"/>
  </r>
  <r>
    <x v="5"/>
    <x v="36"/>
    <s v="Steve Tshwete LM"/>
    <n v="6371436"/>
    <x v="1151"/>
    <n v="1"/>
    <x v="2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2"/>
    <n v="1"/>
    <x v="15"/>
    <s v="Pfizer"/>
    <d v="2021-06-14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3"/>
    <n v="1"/>
    <x v="15"/>
    <s v="Pfizer"/>
    <d v="2021-06-14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4"/>
    <n v="1"/>
    <x v="15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5"/>
    <n v="1"/>
    <x v="15"/>
    <s v="Pfizer"/>
    <d v="2021-06-01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6"/>
    <n v="1"/>
    <x v="15"/>
    <s v="Pfizer"/>
    <d v="2021-06-01T00:00:00"/>
    <s v="27-09-2021"/>
    <x v="3"/>
    <x v="0"/>
    <n v="5"/>
    <n v="6371435"/>
    <s v="Middelburg Hospital"/>
    <n v="11"/>
    <n v="40"/>
    <n v="250"/>
  </r>
  <r>
    <x v="5"/>
    <x v="36"/>
    <s v="Steve Tshwete LM"/>
    <n v="6371436"/>
    <x v="1157"/>
    <n v="1"/>
    <x v="15"/>
    <s v="Pfizer"/>
    <d v="2021-06-01T00:00:00"/>
    <s v="27-09-2021"/>
    <x v="3"/>
    <x v="0"/>
    <n v="5"/>
    <n v="6371435"/>
    <s v="Middelburg Hospital"/>
    <n v="11"/>
    <n v="40"/>
    <n v="200"/>
  </r>
  <r>
    <x v="5"/>
    <x v="36"/>
    <s v="Steve Tshwete LM"/>
    <n v="6371436"/>
    <x v="1158"/>
    <n v="2"/>
    <x v="2"/>
    <s v="J&amp;J"/>
    <d v="2021-07-19T00:00:00"/>
    <s v="27-09-2021"/>
    <x v="3"/>
    <x v="1"/>
    <n v="5"/>
    <n v="6371435"/>
    <s v="Middelburg Hospital"/>
    <n v="11"/>
    <n v="40"/>
    <n v="200"/>
  </r>
  <r>
    <x v="5"/>
    <x v="36"/>
    <s v="Emakhazeni LM"/>
    <n v="6371436"/>
    <x v="1159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0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1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2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3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371436"/>
    <x v="1164"/>
    <n v="1"/>
    <x v="4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Dr JS Moroka LM"/>
    <n v="6272745"/>
    <x v="1165"/>
    <n v="1"/>
    <x v="4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72745"/>
    <x v="1166"/>
    <n v="1"/>
    <x v="4"/>
    <s v="Pfizer"/>
    <d v="2021-07-15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67"/>
    <n v="1"/>
    <x v="4"/>
    <s v="Pfizer"/>
    <d v="2021-07-15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68"/>
    <n v="1"/>
    <x v="4"/>
    <s v="Pfizer"/>
    <d v="2021-07-15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69"/>
    <n v="1"/>
    <x v="4"/>
    <s v="Pfizer"/>
    <d v="2021-05-2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0"/>
    <n v="1"/>
    <x v="4"/>
    <s v="Pfizer"/>
    <d v="2021-05-2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1"/>
    <n v="1"/>
    <x v="4"/>
    <s v="Pfizer"/>
    <d v="2021-05-31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72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3"/>
    <n v="1"/>
    <x v="4"/>
    <s v="Pfizer"/>
    <d v="2021-05-31T00:00:00"/>
    <s v="27 -09-2021"/>
    <x v="3"/>
    <x v="0"/>
    <n v="3"/>
    <n v="6869790"/>
    <s v="Mmametlhake Hospital"/>
    <n v="11"/>
    <n v="80"/>
    <n v="400"/>
  </r>
  <r>
    <x v="5"/>
    <x v="36"/>
    <s v="Dr JS Moroka LM"/>
    <n v="6272745"/>
    <x v="1174"/>
    <n v="1"/>
    <x v="4"/>
    <s v="Pfizer"/>
    <d v="2021-06-0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5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6"/>
    <n v="1"/>
    <x v="4"/>
    <s v="Pfizer"/>
    <d v="2021-06-03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77"/>
    <n v="1"/>
    <x v="4"/>
    <s v="Pfizer"/>
    <d v="2021-06-09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78"/>
    <n v="3"/>
    <x v="4"/>
    <s v="J&amp;J"/>
    <d v="2021-06-07T00:00:00"/>
    <s v="27 -09-2021"/>
    <x v="3"/>
    <x v="1"/>
    <n v="3"/>
    <n v="6869790"/>
    <s v="Mmametlhake Hospital"/>
    <n v="11"/>
    <n v="120"/>
    <n v="600"/>
  </r>
  <r>
    <x v="5"/>
    <x v="36"/>
    <s v="Dr JS Moroka LM"/>
    <n v="6272745"/>
    <x v="1179"/>
    <n v="1"/>
    <x v="4"/>
    <s v="Pfizer"/>
    <d v="2021-06-0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0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1"/>
    <n v="1"/>
    <x v="4"/>
    <s v="Pfizer"/>
    <d v="2021-06-10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2"/>
    <n v="1"/>
    <x v="4"/>
    <s v="Pfizer"/>
    <d v="2021-06-09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3"/>
    <n v="1"/>
    <x v="4"/>
    <s v="Pfizer"/>
    <d v="2021-06-17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4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5"/>
    <n v="1"/>
    <x v="4"/>
    <s v="Pfizer"/>
    <d v="2021-06-14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6"/>
    <n v="1"/>
    <x v="4"/>
    <s v="Pfizer"/>
    <d v="2021-06-21T00:00:00"/>
    <s v="27 -09-2021"/>
    <x v="3"/>
    <x v="0"/>
    <n v="3"/>
    <n v="6869790"/>
    <s v="Mmametlhake Hospital"/>
    <n v="11"/>
    <n v="120"/>
    <n v="600"/>
  </r>
  <r>
    <x v="5"/>
    <x v="36"/>
    <s v="Dr JS Moroka LM"/>
    <n v="6272745"/>
    <x v="1187"/>
    <n v="1"/>
    <x v="4"/>
    <s v="Pfizer"/>
    <d v="2021-06-21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8"/>
    <n v="1"/>
    <x v="4"/>
    <s v="Pfizer"/>
    <d v="2021-06-21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89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0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1"/>
    <n v="1"/>
    <x v="4"/>
    <s v="Pfizer"/>
    <d v="2021-06-24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2"/>
    <n v="1"/>
    <x v="4"/>
    <s v="Pfizer"/>
    <d v="2021-06-25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3"/>
    <n v="1"/>
    <x v="4"/>
    <s v="Pfizer"/>
    <d v="2021-06-25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4"/>
    <n v="1"/>
    <x v="4"/>
    <s v="Pfizer"/>
    <d v="2021-06-28T00:00:00"/>
    <s v="27 -09-2021"/>
    <x v="3"/>
    <x v="0"/>
    <n v="2"/>
    <n v="6869790"/>
    <s v="Mmametlhake Hospital"/>
    <n v="11"/>
    <n v="80"/>
    <n v="400"/>
  </r>
  <r>
    <x v="5"/>
    <x v="36"/>
    <s v="Dr JS Moroka LM"/>
    <n v="6272745"/>
    <x v="1195"/>
    <n v="1"/>
    <x v="4"/>
    <s v="Pfizer"/>
    <d v="2021-06-28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6"/>
    <n v="1"/>
    <x v="4"/>
    <s v="Pfizer"/>
    <d v="2021-06-29T00:00:00"/>
    <s v="27 -09-2021"/>
    <x v="3"/>
    <x v="0"/>
    <n v="1"/>
    <n v="6869790"/>
    <s v="Mmametlhake Hospital"/>
    <n v="11"/>
    <n v="40"/>
    <n v="200"/>
  </r>
  <r>
    <x v="5"/>
    <x v="36"/>
    <s v="Dr JS Moroka LM"/>
    <n v="6272745"/>
    <x v="1197"/>
    <n v="1"/>
    <x v="4"/>
    <s v="Pfizer"/>
    <d v="2021-06-28T00:00:00"/>
    <s v="27 -09-2021"/>
    <x v="3"/>
    <x v="0"/>
    <n v="2"/>
    <n v="6869790"/>
    <s v="Mmametlhake Hospital"/>
    <n v="11"/>
    <n v="80"/>
    <n v="400"/>
  </r>
  <r>
    <x v="5"/>
    <x v="36"/>
    <s v="Emalahleni LM"/>
    <n v="6272745"/>
    <x v="1198"/>
    <n v="4"/>
    <x v="16"/>
    <s v="Pfizer"/>
    <d v="2021-05-17T00:00:00"/>
    <s v="27 -09-2021"/>
    <x v="3"/>
    <x v="0"/>
    <n v="5"/>
    <n v="6272745"/>
    <s v="Witbank Hospital"/>
    <n v="11"/>
    <n v="160"/>
    <n v="800"/>
  </r>
  <r>
    <x v="5"/>
    <x v="36"/>
    <s v="Emalahleni LM"/>
    <n v="6272745"/>
    <x v="1199"/>
    <n v="2"/>
    <x v="17"/>
    <s v="Pfizer"/>
    <d v="2021-06-17T00:00:00"/>
    <s v="27 -09-2021"/>
    <x v="3"/>
    <x v="0"/>
    <n v="5"/>
    <n v="6272745"/>
    <s v="Impungwe Hospital"/>
    <n v="11"/>
    <n v="80"/>
    <n v="400"/>
  </r>
  <r>
    <x v="5"/>
    <x v="36"/>
    <s v="Emalahleni LM"/>
    <m/>
    <x v="1200"/>
    <n v="3"/>
    <x v="17"/>
    <s v="Pfizer"/>
    <d v="2021-05-31T00:00:00"/>
    <s v="27 -09-2021"/>
    <x v="3"/>
    <x v="0"/>
    <n v="5"/>
    <m/>
    <s v="Cosmos Private Hospital"/>
    <n v="11"/>
    <n v="120"/>
    <n v="600"/>
  </r>
  <r>
    <x v="5"/>
    <x v="36"/>
    <s v="Emalahleni LM"/>
    <n v="6272745"/>
    <x v="1201"/>
    <n v="2"/>
    <x v="5"/>
    <s v="Pfizer"/>
    <d v="2021-06-16T00:00:00"/>
    <s v="27 -09-2021"/>
    <x v="0"/>
    <x v="0"/>
    <n v="5"/>
    <n v="6272745"/>
    <s v="Witbank Hospital"/>
    <n v="11"/>
    <n v="40"/>
    <n v="200"/>
  </r>
  <r>
    <x v="5"/>
    <x v="36"/>
    <s v="Emalahleni LM"/>
    <n v="6272745"/>
    <x v="1202"/>
    <n v="1"/>
    <x v="18"/>
    <s v="Pfizer"/>
    <d v="2021-06-16T00:00:00"/>
    <s v="27 -09-2021"/>
    <x v="0"/>
    <x v="0"/>
    <n v="5"/>
    <n v="6272745"/>
    <s v="Witbank Hospital"/>
    <n v="11"/>
    <n v="80"/>
    <n v="400"/>
  </r>
  <r>
    <x v="5"/>
    <x v="36"/>
    <s v="Emalahleni LM"/>
    <n v="6638985"/>
    <x v="1203"/>
    <n v="2"/>
    <x v="19"/>
    <s v="J&amp;J"/>
    <d v="2021-07-19T00:00:00"/>
    <s v="27 -09-2021"/>
    <x v="3"/>
    <x v="1"/>
    <m/>
    <n v="6638985"/>
    <s v="Klarinet CHC"/>
    <m/>
    <m/>
    <m/>
  </r>
  <r>
    <x v="5"/>
    <x v="36"/>
    <s v="Emalahleni LM"/>
    <n v="6272745"/>
    <x v="1204"/>
    <n v="2"/>
    <x v="5"/>
    <s v="Pfizer"/>
    <d v="2021-06-16T00:00:00"/>
    <s v="27 -09-2021"/>
    <x v="0"/>
    <x v="0"/>
    <n v="5"/>
    <n v="6272745"/>
    <s v="Witbank Hospital"/>
    <n v="11"/>
    <n v="80"/>
    <n v="400"/>
  </r>
  <r>
    <x v="5"/>
    <x v="36"/>
    <s v="Emalahleni LM"/>
    <n v="6272745"/>
    <x v="1205"/>
    <n v="1"/>
    <x v="5"/>
    <s v="Pfizer"/>
    <d v="2021-06-29T00:00:00"/>
    <s v="27 -09-2021"/>
    <x v="0"/>
    <x v="0"/>
    <n v="5"/>
    <n v="6272745"/>
    <s v="Witbank Hospital"/>
    <n v="11"/>
    <n v="40"/>
    <n v="200"/>
  </r>
  <r>
    <x v="5"/>
    <x v="36"/>
    <s v="Emalahleni LM"/>
    <n v="6272745"/>
    <x v="1206"/>
    <n v="2"/>
    <x v="5"/>
    <s v="Pfizer"/>
    <d v="2021-06-30T00:00:00"/>
    <s v="27 -09-2021"/>
    <x v="0"/>
    <x v="0"/>
    <n v="5"/>
    <n v="6272745"/>
    <s v="Witbank Hospital"/>
    <n v="11"/>
    <n v="80"/>
    <n v="400"/>
  </r>
  <r>
    <x v="5"/>
    <x v="36"/>
    <s v="Victor Khanye LM"/>
    <n v="6272745"/>
    <x v="1207"/>
    <n v="1"/>
    <x v="18"/>
    <s v="Pfizer"/>
    <d v="2021-05-17T00:00:00"/>
    <s v="27 -09-2021"/>
    <x v="0"/>
    <x v="0"/>
    <n v="5"/>
    <n v="6272745"/>
    <s v="Witbank Hospital"/>
    <n v="1"/>
    <n v="50"/>
    <n v="250"/>
  </r>
  <r>
    <x v="5"/>
    <x v="36"/>
    <s v="Victor Khanye LM"/>
    <n v="6272745"/>
    <x v="1208"/>
    <n v="2"/>
    <x v="18"/>
    <s v="J&amp;J"/>
    <d v="2021-07-19T00:00:00"/>
    <s v="27 -09-2021"/>
    <x v="3"/>
    <x v="1"/>
    <n v="5"/>
    <n v="6272745"/>
    <s v="Witbank Hospital"/>
    <n v="5"/>
    <n v="50"/>
    <n v="250"/>
  </r>
  <r>
    <x v="5"/>
    <x v="36"/>
    <s v="Victor Khanye LM"/>
    <n v="6272745"/>
    <x v="1209"/>
    <n v="1"/>
    <x v="20"/>
    <s v="Pfizer"/>
    <d v="2021-05-17T00:00:00"/>
    <s v="27 -09-2021"/>
    <x v="0"/>
    <x v="0"/>
    <n v="5"/>
    <n v="6272745"/>
    <s v="Witbank Hospital"/>
    <n v="1"/>
    <n v="20"/>
    <n v="100"/>
  </r>
  <r>
    <x v="5"/>
    <x v="36"/>
    <s v="Victor Khanye LM"/>
    <n v="6272745"/>
    <x v="1210"/>
    <n v="1"/>
    <x v="20"/>
    <s v="Pfizer"/>
    <d v="2021-05-18T00:00:00"/>
    <s v="27 -09-2021"/>
    <x v="0"/>
    <x v="0"/>
    <n v="5"/>
    <n v="6272745"/>
    <s v="Witbank Hospital"/>
    <n v="1"/>
    <n v="20"/>
    <n v="100"/>
  </r>
  <r>
    <x v="5"/>
    <x v="36"/>
    <s v="Victor Khanye LM"/>
    <n v="6272745"/>
    <x v="1211"/>
    <n v="1"/>
    <x v="20"/>
    <s v="Pfizer"/>
    <d v="2021-05-19T00:00:00"/>
    <s v="27 -09-2021"/>
    <x v="0"/>
    <x v="0"/>
    <n v="5"/>
    <n v="6272745"/>
    <s v="Witbank Hospital"/>
    <n v="1"/>
    <n v="20"/>
    <n v="100"/>
  </r>
  <r>
    <x v="5"/>
    <x v="36"/>
    <s v="Thembisile Hani LM"/>
    <n v="6782587"/>
    <x v="1212"/>
    <n v="4"/>
    <x v="21"/>
    <s v="J&amp;J"/>
    <d v="2021-07-19T00:00:00"/>
    <s v="27 -09-2021"/>
    <x v="3"/>
    <x v="1"/>
    <n v="5"/>
    <n v="6869790"/>
    <s v="Mmametlhake Hospital"/>
    <n v="11"/>
    <n v="90"/>
    <n v="450"/>
  </r>
  <r>
    <x v="5"/>
    <x v="36"/>
    <s v="Thembisile Hani LM"/>
    <n v="6782587"/>
    <x v="1213"/>
    <n v="2"/>
    <x v="21"/>
    <s v="Pfizer"/>
    <d v="2021-06-30T00:00:00"/>
    <s v="27 -09-2021"/>
    <x v="3"/>
    <x v="0"/>
    <n v="5"/>
    <n v="6869790"/>
    <s v="Mmametlhake Hospital"/>
    <n v="11"/>
    <n v="60"/>
    <n v="300"/>
  </r>
  <r>
    <x v="5"/>
    <x v="36"/>
    <s v="Thembisile Hani LM"/>
    <n v="6782587"/>
    <x v="1214"/>
    <n v="2"/>
    <x v="4"/>
    <s v="Pfizer"/>
    <d v="2021-07-15T00:00:00"/>
    <s v="27 -09-2021"/>
    <x v="3"/>
    <x v="0"/>
    <n v="3"/>
    <n v="6869790"/>
    <s v="Mmametlhake Hospital"/>
    <n v="11"/>
    <n v="100"/>
    <n v="300"/>
  </r>
  <r>
    <x v="5"/>
    <x v="36"/>
    <s v="Thembisile Hani LM"/>
    <n v="6782587"/>
    <x v="1215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6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7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8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19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0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1"/>
    <n v="2"/>
    <x v="4"/>
    <s v="Pfizer"/>
    <d v="2021-07-15T00:00:00"/>
    <s v="27 -09-2021"/>
    <x v="3"/>
    <x v="0"/>
    <n v="1"/>
    <n v="6869790"/>
    <s v="Mmametlhake Hospital"/>
    <n v="11"/>
    <n v="100"/>
    <n v="100"/>
  </r>
  <r>
    <x v="5"/>
    <x v="36"/>
    <s v="Thembisile Hani LM"/>
    <n v="6782587"/>
    <x v="1222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Thembisile Hani LM"/>
    <n v="6782587"/>
    <x v="1223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Thembisile Hani LM"/>
    <n v="6782587"/>
    <x v="1224"/>
    <n v="2"/>
    <x v="4"/>
    <s v="Pfizer"/>
    <d v="2021-07-15T00:00:00"/>
    <s v="27 -09-2021"/>
    <x v="3"/>
    <x v="0"/>
    <n v="1"/>
    <n v="6869790"/>
    <s v="Mmametlhake Hospital"/>
    <n v="11"/>
    <n v="80"/>
    <n v="400"/>
  </r>
  <r>
    <x v="5"/>
    <x v="36"/>
    <s v="Emakhazeni LM"/>
    <n v="6875635"/>
    <x v="1225"/>
    <n v="2"/>
    <x v="2"/>
    <s v="Pfizer"/>
    <d v="2021-07-15T00:00:00"/>
    <s v="27 -09-2021"/>
    <x v="3"/>
    <x v="0"/>
    <n v="7"/>
    <n v="6875635"/>
    <s v="HA Grove Hospital"/>
    <n v="11"/>
    <n v="80"/>
    <n v="560"/>
  </r>
  <r>
    <x v="5"/>
    <x v="36"/>
    <s v="Dr JS Moroka LM"/>
    <n v="6869790"/>
    <x v="1226"/>
    <n v="3"/>
    <x v="2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Victor Khanye LM"/>
    <n v="6478451"/>
    <x v="1227"/>
    <n v="2"/>
    <x v="2"/>
    <s v="Pfizer"/>
    <d v="2021-07-15T00:00:00"/>
    <s v="27 -09-2021"/>
    <x v="0"/>
    <x v="0"/>
    <n v="5"/>
    <n v="6478451"/>
    <s v="Bernice Samuels Hospital"/>
    <n v="11"/>
    <n v="80"/>
    <n v="400"/>
  </r>
  <r>
    <x v="5"/>
    <x v="36"/>
    <s v="Thembisile Hani LM"/>
    <n v="6768567"/>
    <x v="1228"/>
    <n v="4"/>
    <x v="2"/>
    <s v="J&amp;J"/>
    <s v="2021-06 20"/>
    <s v="27 -09-2021"/>
    <x v="3"/>
    <x v="1"/>
    <n v="5"/>
    <n v="6768567"/>
    <s v="KwaMhlanga Hospital"/>
    <n v="11"/>
    <n v="160"/>
    <n v="800"/>
  </r>
  <r>
    <x v="5"/>
    <x v="36"/>
    <s v="Dr JS Moroka LM"/>
    <n v="6611507"/>
    <x v="1229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877517"/>
    <x v="1230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90493"/>
    <x v="1231"/>
    <n v="4"/>
    <x v="6"/>
    <s v="J&amp;J"/>
    <d v="2021-07-19T00:00:00"/>
    <s v="27 -09-2021"/>
    <x v="3"/>
    <x v="1"/>
    <n v="5"/>
    <n v="6869790"/>
    <s v="Mmametlhake Hospital"/>
    <n v="11"/>
    <n v="200"/>
    <n v="1000"/>
  </r>
  <r>
    <x v="5"/>
    <x v="36"/>
    <s v="Dr JS Moroka LM"/>
    <n v="6384591"/>
    <x v="1232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75727"/>
    <x v="1233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542218"/>
    <x v="1234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863611"/>
    <x v="1235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77848"/>
    <x v="1236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Emalahleni LM"/>
    <n v="6795354"/>
    <x v="1237"/>
    <n v="4"/>
    <x v="6"/>
    <s v="J&amp;J"/>
    <d v="2021-07-19T00:00:00"/>
    <s v="27 -09-2021"/>
    <x v="3"/>
    <x v="1"/>
    <n v="7"/>
    <n v="6272745"/>
    <s v="Witbank Hospital"/>
    <n v="11"/>
    <n v="160"/>
    <n v="1120"/>
  </r>
  <r>
    <x v="5"/>
    <x v="36"/>
    <s v="Dr JS Moroka LM"/>
    <n v="6280510"/>
    <x v="1238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54560"/>
    <x v="1239"/>
    <n v="4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61281"/>
    <x v="1240"/>
    <n v="3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Steve Tshwete LM"/>
    <n v="6475516"/>
    <x v="1241"/>
    <n v="3"/>
    <x v="2"/>
    <s v="J&amp;J"/>
    <d v="2021-07-30T00:00:00"/>
    <s v="27-09-2021"/>
    <x v="3"/>
    <x v="1"/>
    <n v="7"/>
    <n v="6371435"/>
    <s v="Middelburg Hospital"/>
    <n v="11"/>
    <n v="120"/>
    <n v="840"/>
  </r>
  <r>
    <x v="5"/>
    <x v="36"/>
    <s v="Dr JS Moroka LM"/>
    <n v="6524767"/>
    <x v="1242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221689"/>
    <x v="1243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15244"/>
    <x v="1244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89280"/>
    <x v="1245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7"/>
    <s v="Nkomazi LM"/>
    <n v="6551217"/>
    <x v="1246"/>
    <n v="4"/>
    <x v="19"/>
    <s v="J&amp;J"/>
    <d v="2021-07-19T00:00:00"/>
    <s v="27 -09-2021"/>
    <x v="3"/>
    <x v="1"/>
    <n v="5"/>
    <n v="6551217"/>
    <s v="Tonga Hospital"/>
    <n v="11"/>
    <n v="160"/>
    <n v="800"/>
  </r>
  <r>
    <x v="5"/>
    <x v="36"/>
    <s v="Dr JS Moroka LM"/>
    <n v="6138736"/>
    <x v="1247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87492"/>
    <x v="1248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35076"/>
    <x v="1249"/>
    <n v="3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140979"/>
    <x v="1250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71619"/>
    <x v="1251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687967"/>
    <x v="1252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596360"/>
    <x v="1253"/>
    <n v="1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Dr JS Moroka LM"/>
    <n v="6325819"/>
    <x v="1254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7"/>
    <s v="Thaba Chweu LM"/>
    <n v="6488316"/>
    <x v="1255"/>
    <n v="3"/>
    <x v="19"/>
    <s v="J&amp;J"/>
    <d v="2021-07-19T00:00:00"/>
    <s v="27 -09-2021"/>
    <x v="3"/>
    <x v="1"/>
    <n v="5"/>
    <n v="6488316"/>
    <s v="Sabie Hospital"/>
    <n v="11"/>
    <n v="160"/>
    <n v="800"/>
  </r>
  <r>
    <x v="5"/>
    <x v="36"/>
    <s v="Dr JS Moroka LM"/>
    <n v="6544023"/>
    <x v="1256"/>
    <n v="2"/>
    <x v="6"/>
    <s v="Pfizer"/>
    <d v="2021-07-15T00:00:00"/>
    <s v="27 -09-2021"/>
    <x v="3"/>
    <x v="0"/>
    <n v="5"/>
    <n v="6869790"/>
    <s v="Mmametlhake Hospital"/>
    <n v="11"/>
    <n v="200"/>
    <n v="1000"/>
  </r>
  <r>
    <x v="5"/>
    <x v="36"/>
    <s v="Emakhazeni LM"/>
    <n v="6130450"/>
    <x v="1257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690583"/>
    <x v="1258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khazeni LM"/>
    <n v="6136068"/>
    <x v="1162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616172"/>
    <x v="1259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829097"/>
    <x v="1163"/>
    <n v="2"/>
    <x v="6"/>
    <s v="Pfizer"/>
    <d v="2021-07-15T00:00:00"/>
    <s v="27 -09-2021"/>
    <x v="3"/>
    <x v="0"/>
    <n v="5"/>
    <n v="6875635"/>
    <s v="HA Grove Hospital"/>
    <n v="11"/>
    <n v="80"/>
    <n v="400"/>
  </r>
  <r>
    <x v="5"/>
    <x v="36"/>
    <s v="Emakhazeni LM"/>
    <n v="6716131"/>
    <x v="1260"/>
    <n v="1"/>
    <x v="6"/>
    <s v="Pfizer"/>
    <d v="2021-07-15T00:00:00"/>
    <s v="27 -09-2021"/>
    <x v="3"/>
    <x v="0"/>
    <n v="5"/>
    <n v="6875635"/>
    <s v="HA Grove Hospital"/>
    <n v="11"/>
    <n v="40"/>
    <n v="200"/>
  </r>
  <r>
    <x v="5"/>
    <x v="36"/>
    <s v="Emalahleni LM"/>
    <n v="6211762"/>
    <x v="1202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778469"/>
    <x v="1261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264348"/>
    <x v="1262"/>
    <n v="1"/>
    <x v="6"/>
    <s v="Pfizer"/>
    <d v="2021-07-15T00:00:00"/>
    <s v="27 -09-2021"/>
    <x v="0"/>
    <x v="0"/>
    <n v="5"/>
    <n v="6272745"/>
    <s v="Witbank Hospital"/>
    <n v="11"/>
    <n v="40"/>
    <n v="200"/>
  </r>
  <r>
    <x v="5"/>
    <x v="36"/>
    <s v="Emalahleni LM"/>
    <n v="6757938"/>
    <x v="1263"/>
    <n v="3"/>
    <x v="6"/>
    <s v="Pfizer"/>
    <d v="2021-07-15T00:00:00"/>
    <s v="27 -09-2021"/>
    <x v="0"/>
    <x v="0"/>
    <n v="5"/>
    <n v="6272745"/>
    <s v="Witbank Hospital"/>
    <n v="11"/>
    <n v="120"/>
    <n v="600"/>
  </r>
  <r>
    <x v="5"/>
    <x v="36"/>
    <s v="Emalahleni LM"/>
    <n v="6237477"/>
    <x v="1264"/>
    <n v="4"/>
    <x v="6"/>
    <s v="Pfizer"/>
    <d v="2021-07-15T00:00:00"/>
    <s v="27 -09-2021"/>
    <x v="0"/>
    <x v="0"/>
    <n v="7"/>
    <n v="6272745"/>
    <s v="Witbank Hospital"/>
    <n v="11"/>
    <n v="160"/>
    <n v="1120"/>
  </r>
  <r>
    <x v="5"/>
    <x v="36"/>
    <s v="Emalahleni LM"/>
    <n v="6648213"/>
    <x v="1265"/>
    <n v="4"/>
    <x v="6"/>
    <s v="Pfizer"/>
    <d v="2021-07-15T00:00:00"/>
    <s v="27 -09-2021"/>
    <x v="0"/>
    <x v="0"/>
    <n v="7"/>
    <n v="6272745"/>
    <s v="Witbank Hospital"/>
    <n v="11"/>
    <n v="160"/>
    <n v="1120"/>
  </r>
  <r>
    <x v="5"/>
    <x v="37"/>
    <s v="Bushbuckridge LM"/>
    <n v="6368280"/>
    <x v="1266"/>
    <n v="4"/>
    <x v="2"/>
    <s v="J&amp;J"/>
    <d v="2021-07-19T00:00:00"/>
    <s v="27-09-2021"/>
    <x v="3"/>
    <x v="1"/>
    <n v="5"/>
    <n v="6368280"/>
    <s v="Matikwana Hospital"/>
    <m/>
    <m/>
    <m/>
  </r>
  <r>
    <x v="5"/>
    <x v="36"/>
    <s v="Emalahleni LM"/>
    <n v="6476812"/>
    <x v="1267"/>
    <n v="3"/>
    <x v="6"/>
    <s v="Pfizer"/>
    <d v="2021-07-15T00:00:00"/>
    <s v="27 -09-2021"/>
    <x v="0"/>
    <x v="0"/>
    <n v="5"/>
    <n v="6272745"/>
    <s v="Witbank Hospital"/>
    <n v="11"/>
    <n v="120"/>
    <n v="600"/>
  </r>
  <r>
    <x v="5"/>
    <x v="36"/>
    <s v="Emalahleni LM"/>
    <n v="6413140"/>
    <x v="1268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Emalahleni LM"/>
    <n v="6541559"/>
    <x v="1269"/>
    <n v="2"/>
    <x v="6"/>
    <s v="Pfizer"/>
    <d v="2021-07-15T00:00:00"/>
    <s v="27 -09-2021"/>
    <x v="0"/>
    <x v="0"/>
    <n v="5"/>
    <n v="6272745"/>
    <s v="Witbank Hospital"/>
    <n v="11"/>
    <n v="80"/>
    <n v="400"/>
  </r>
  <r>
    <x v="5"/>
    <x v="36"/>
    <s v="Steve Tshwete LM"/>
    <n v="6172375"/>
    <x v="1270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288211"/>
    <x v="1271"/>
    <n v="1"/>
    <x v="6"/>
    <s v="Pfizer"/>
    <d v="2021-07-15T00:00:00"/>
    <s v="27-09-2021"/>
    <x v="0"/>
    <x v="0"/>
    <n v="5"/>
    <n v="6371435"/>
    <s v="Middelburg Hospital"/>
    <n v="11"/>
    <n v="40"/>
    <n v="200"/>
  </r>
  <r>
    <x v="5"/>
    <x v="38"/>
    <s v="Chief Albert Luthuli LM"/>
    <n v="6581360"/>
    <x v="1272"/>
    <n v="2"/>
    <x v="2"/>
    <s v="J&amp;J"/>
    <d v="2021-07-19T00:00:00"/>
    <s v="27-09-2021"/>
    <x v="0"/>
    <x v="1"/>
    <n v="5"/>
    <n v="6581360"/>
    <s v="Carolina Hospital"/>
    <n v="11"/>
    <n v="80"/>
    <n v="400"/>
  </r>
  <r>
    <x v="5"/>
    <x v="36"/>
    <s v="Steve Tshwete LM"/>
    <n v="6894308"/>
    <x v="1273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359063"/>
    <x v="1274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775629"/>
    <x v="1275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8"/>
    <s v="Lekwa LM"/>
    <n v="6896152"/>
    <x v="1276"/>
    <n v="5"/>
    <x v="2"/>
    <s v="J&amp;J"/>
    <d v="2021-07-19T00:00:00"/>
    <s v="27-09-2021"/>
    <x v="3"/>
    <x v="1"/>
    <n v="5"/>
    <n v="6896152"/>
    <s v="Standerton Hospital"/>
    <n v="11"/>
    <n v="200"/>
    <n v="1000"/>
  </r>
  <r>
    <x v="5"/>
    <x v="36"/>
    <s v="Steve Tshwete LM"/>
    <n v="6569516"/>
    <x v="1277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Steve Tshwete LM"/>
    <n v="6740436"/>
    <x v="1278"/>
    <n v="1"/>
    <x v="6"/>
    <s v="Pfizer"/>
    <d v="2021-07-15T00:00:00"/>
    <s v="27-09-2021"/>
    <x v="0"/>
    <x v="0"/>
    <n v="5"/>
    <n v="6371435"/>
    <s v="Middelburg Hospital"/>
    <n v="11"/>
    <n v="40"/>
    <n v="200"/>
  </r>
  <r>
    <x v="5"/>
    <x v="36"/>
    <s v="Steve Tshwete LM"/>
    <n v="6397870"/>
    <x v="1279"/>
    <n v="2"/>
    <x v="6"/>
    <s v="Pfizer"/>
    <d v="2021-07-15T00:00:00"/>
    <s v="27-09-2021"/>
    <x v="0"/>
    <x v="0"/>
    <n v="5"/>
    <n v="6371435"/>
    <s v="Middelburg Hospital"/>
    <n v="11"/>
    <n v="80"/>
    <n v="400"/>
  </r>
  <r>
    <x v="5"/>
    <x v="36"/>
    <s v="Thembisile Hani LM"/>
    <n v="6165270"/>
    <x v="1280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8"/>
    <s v="Mkhondo LM"/>
    <n v="6315643"/>
    <x v="1281"/>
    <n v="5"/>
    <x v="2"/>
    <s v="J&amp;J"/>
    <d v="2021-06-23T00:00:00"/>
    <s v="27-09-2021"/>
    <x v="3"/>
    <x v="1"/>
    <n v="5"/>
    <n v="6315643"/>
    <s v="Piet Retief Hospital"/>
    <n v="11"/>
    <n v="200"/>
    <n v="1000"/>
  </r>
  <r>
    <x v="5"/>
    <x v="36"/>
    <s v="Thembisile Hani LM"/>
    <n v="6189332"/>
    <x v="1282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6"/>
    <s v="Thembisile Hani LM"/>
    <n v="6538849"/>
    <x v="1283"/>
    <n v="1"/>
    <x v="6"/>
    <s v="Pfizer"/>
    <d v="2021-07-15T00:00:00"/>
    <s v="27 -09-2021"/>
    <x v="0"/>
    <x v="0"/>
    <n v="5"/>
    <n v="6869790"/>
    <s v="Mmametlhake Hospital"/>
    <n v="11"/>
    <n v="40"/>
    <n v="200"/>
  </r>
  <r>
    <x v="5"/>
    <x v="36"/>
    <s v="Thembisile Hani LM"/>
    <n v="6485186"/>
    <x v="1284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439234"/>
    <x v="1285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8"/>
    <s v="Chief Albert Luthuli LM"/>
    <n v="6133130"/>
    <x v="1286"/>
    <n v="5"/>
    <x v="19"/>
    <s v="J&amp;J"/>
    <d v="2021-07-19T00:00:00"/>
    <d v="2021-09-27T00:00:00"/>
    <x v="3"/>
    <x v="1"/>
    <n v="5"/>
    <n v="6133130"/>
    <s v="Embhuleni Hospital"/>
    <n v="11"/>
    <n v="200"/>
    <n v="1000"/>
  </r>
  <r>
    <x v="5"/>
    <x v="36"/>
    <s v="Thembisile Hani LM"/>
    <n v="6215916"/>
    <x v="1212"/>
    <n v="3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6"/>
    <s v="Thembisile Hani LM"/>
    <n v="6358742"/>
    <x v="1287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180239"/>
    <x v="1288"/>
    <n v="3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8"/>
    <s v="Dipaleseng"/>
    <n v="6353348"/>
    <x v="1289"/>
    <n v="2"/>
    <x v="6"/>
    <s v="J&amp;J"/>
    <d v="2021-07-19T00:00:00"/>
    <d v="2021-09-27T00:00:00"/>
    <x v="3"/>
    <x v="1"/>
    <n v="5"/>
    <n v="6559298"/>
    <s v="Siyathemba CHC"/>
    <n v="11"/>
    <n v="40"/>
    <n v="200"/>
  </r>
  <r>
    <x v="5"/>
    <x v="36"/>
    <s v="Thembisile Hani LM"/>
    <n v="6565920"/>
    <x v="1290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469152"/>
    <x v="1291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643237"/>
    <x v="1292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112658"/>
    <x v="1293"/>
    <n v="4"/>
    <x v="6"/>
    <s v="Pfizer"/>
    <d v="2021-07-15T00:00:00"/>
    <s v="27 -09-2021"/>
    <x v="0"/>
    <x v="0"/>
    <n v="7"/>
    <n v="6869790"/>
    <s v="Mmametlhake Hospital"/>
    <n v="11"/>
    <n v="160"/>
    <n v="800"/>
  </r>
  <r>
    <x v="5"/>
    <x v="38"/>
    <s v="Dr Pixley Ka Isaka Seme LM"/>
    <n v="6819190"/>
    <x v="1294"/>
    <n v="4"/>
    <x v="2"/>
    <s v="J&amp;J"/>
    <d v="2021-07-19T00:00:00"/>
    <d v="2021-09-27T00:00:00"/>
    <x v="3"/>
    <x v="1"/>
    <n v="5"/>
    <n v="6819190"/>
    <s v="Vukuzakhe Clinic"/>
    <n v="11"/>
    <n v="160"/>
    <n v="800"/>
  </r>
  <r>
    <x v="5"/>
    <x v="36"/>
    <s v="Thembisile Hani LM"/>
    <n v="6877517"/>
    <x v="1295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8"/>
    <s v="Govan Mbeki LM"/>
    <n v="6276737"/>
    <x v="1296"/>
    <n v="4"/>
    <x v="6"/>
    <s v="J&amp;J"/>
    <d v="2021-07-19T00:00:00"/>
    <d v="2021-09-27T00:00:00"/>
    <x v="3"/>
    <x v="1"/>
    <n v="5"/>
    <n v="6276737"/>
    <s v="Sead Clinic"/>
    <n v="11"/>
    <n v="80"/>
    <n v="400"/>
  </r>
  <r>
    <x v="5"/>
    <x v="36"/>
    <s v="Thembisile Hani LM"/>
    <n v="6322826"/>
    <x v="1297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399288"/>
    <x v="1298"/>
    <n v="2"/>
    <x v="6"/>
    <s v="Pfizer"/>
    <d v="2021-07-15T00:00:00"/>
    <s v="27 -09-2021"/>
    <x v="0"/>
    <x v="0"/>
    <n v="5"/>
    <n v="6869790"/>
    <s v="Mmametlhake Hospital"/>
    <n v="11"/>
    <n v="80"/>
    <n v="400"/>
  </r>
  <r>
    <x v="5"/>
    <x v="36"/>
    <s v="Thembisile Hani LM"/>
    <n v="6358206"/>
    <x v="1299"/>
    <n v="4"/>
    <x v="6"/>
    <s v="Pfizer"/>
    <d v="2021-07-15T00:00:00"/>
    <s v="27 -09-2021"/>
    <x v="0"/>
    <x v="0"/>
    <n v="7"/>
    <n v="6869790"/>
    <s v="Mmametlhake Hospital"/>
    <n v="11"/>
    <n v="120"/>
    <n v="600"/>
  </r>
  <r>
    <x v="5"/>
    <x v="36"/>
    <s v="Victor Khanye LM"/>
    <n v="6125037"/>
    <x v="1300"/>
    <n v="3"/>
    <x v="6"/>
    <s v="Pfizer"/>
    <d v="2021-07-15T00:00:00"/>
    <s v="27 -09-2021"/>
    <x v="0"/>
    <x v="0"/>
    <n v="5"/>
    <n v="6478451"/>
    <s v="Bernice Samuels Hospital"/>
    <n v="11"/>
    <n v="120"/>
    <n v="600"/>
  </r>
  <r>
    <x v="5"/>
    <x v="36"/>
    <s v="Victor Khanye LM"/>
    <n v="6778031"/>
    <x v="1301"/>
    <n v="2"/>
    <x v="6"/>
    <s v="Pfizer"/>
    <d v="2021-07-15T00:00:00"/>
    <s v="27 -09-2021"/>
    <x v="0"/>
    <x v="0"/>
    <n v="5"/>
    <n v="6478451"/>
    <s v="Bernice Samuels Hospital"/>
    <n v="11"/>
    <n v="80"/>
    <n v="400"/>
  </r>
  <r>
    <x v="5"/>
    <x v="37"/>
    <s v="Bushbuckridge LM"/>
    <n v="6569203"/>
    <x v="130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86914"/>
    <x v="130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66537"/>
    <x v="130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69897"/>
    <x v="130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40383"/>
    <x v="130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47680"/>
    <x v="130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16455"/>
    <x v="130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30972"/>
    <x v="130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71401"/>
    <x v="131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45572"/>
    <x v="1311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67750"/>
    <x v="131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53963"/>
    <x v="131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42256"/>
    <x v="131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54378"/>
    <x v="131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66260"/>
    <x v="131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53515"/>
    <x v="131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283731"/>
    <x v="131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33031"/>
    <x v="131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326743"/>
    <x v="132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22192"/>
    <x v="1321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98059"/>
    <x v="1322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73631"/>
    <x v="132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60051"/>
    <x v="132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72663"/>
    <x v="132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53064"/>
    <x v="132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51857"/>
    <x v="1327"/>
    <n v="3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51677"/>
    <x v="132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57581"/>
    <x v="132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85101"/>
    <x v="1330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98660"/>
    <x v="1331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32982"/>
    <x v="1332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419875"/>
    <x v="1333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190056"/>
    <x v="1334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268836"/>
    <x v="1335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39861"/>
    <x v="1336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674761"/>
    <x v="1337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846925"/>
    <x v="1338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799998"/>
    <x v="1339"/>
    <n v="2"/>
    <x v="6"/>
    <s v="Pfizer"/>
    <d v="2021-07-15T00:00:00"/>
    <s v="27 -09-2021"/>
    <x v="0"/>
    <x v="0"/>
    <n v="5"/>
    <m/>
    <s v="Mapulaneng Hospital"/>
    <n v="11"/>
    <m/>
    <m/>
  </r>
  <r>
    <x v="5"/>
    <x v="37"/>
    <s v="Bushbuckridge LM"/>
    <n v="6598426"/>
    <x v="1340"/>
    <n v="2"/>
    <x v="6"/>
    <s v="Pfizer"/>
    <d v="2021-07-15T00:00:00"/>
    <s v="27 -09-2021"/>
    <x v="0"/>
    <x v="0"/>
    <n v="5"/>
    <m/>
    <s v="Mapulaneng Hospital"/>
    <n v="11"/>
    <m/>
    <m/>
  </r>
  <r>
    <x v="5"/>
    <x v="38"/>
    <s v="Msukaligwa LM"/>
    <n v="6264729"/>
    <x v="1341"/>
    <n v="4"/>
    <x v="19"/>
    <s v="J&amp;J"/>
    <d v="2021-07-19T00:00:00"/>
    <s v="27-09-2021"/>
    <x v="3"/>
    <x v="1"/>
    <n v="5"/>
    <n v="6264729"/>
    <s v="Breyten Clinic"/>
    <n v="11"/>
    <n v="160"/>
    <n v="800"/>
  </r>
  <r>
    <x v="5"/>
    <x v="37"/>
    <s v="Nkomazi LM"/>
    <n v="6672423"/>
    <x v="1342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Dr JS Moroka LM"/>
    <n v="6384482"/>
    <x v="1343"/>
    <n v="4"/>
    <x v="6"/>
    <s v="J&amp;J"/>
    <d v="2021-07-30T00:00:00"/>
    <s v="27 -09-2021"/>
    <x v="0"/>
    <x v="0"/>
    <n v="5"/>
    <n v="6869790"/>
    <s v="Mmametlhake Hospital"/>
    <e v="#VALUE!"/>
    <n v="200"/>
    <n v="1000"/>
  </r>
  <r>
    <x v="5"/>
    <x v="37"/>
    <s v="Nkomazi LM"/>
    <n v="6175037"/>
    <x v="134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99174"/>
    <x v="1345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Dr JS Moroka LM"/>
    <n v="6278560"/>
    <x v="1346"/>
    <n v="4"/>
    <x v="6"/>
    <s v="J&amp;J"/>
    <d v="2021-07-30T00:00:00"/>
    <s v="27 -09-2021"/>
    <x v="0"/>
    <x v="0"/>
    <n v="5"/>
    <n v="6869790"/>
    <s v="Mmametlhake Hospital"/>
    <e v="#VALUE!"/>
    <n v="200"/>
    <n v="1000"/>
  </r>
  <r>
    <x v="5"/>
    <x v="36"/>
    <s v="Dr JS Moroka LM"/>
    <n v="6281135"/>
    <x v="1347"/>
    <n v="2"/>
    <x v="6"/>
    <s v="J&amp;J"/>
    <d v="2021-07-30T00:00:00"/>
    <s v="27 -09-2021"/>
    <x v="0"/>
    <x v="0"/>
    <n v="5"/>
    <n v="6869790"/>
    <s v="Mmametlhake Hospital"/>
    <n v="11"/>
    <n v="200"/>
    <n v="1000"/>
  </r>
  <r>
    <x v="5"/>
    <x v="36"/>
    <s v="Dr JS Moroka LM"/>
    <n v="6532515"/>
    <x v="1348"/>
    <n v="1"/>
    <x v="6"/>
    <s v="J&amp;J"/>
    <d v="2021-07-30T00:00:00"/>
    <s v="27 -09-2021"/>
    <x v="0"/>
    <x v="0"/>
    <n v="5"/>
    <n v="6869790"/>
    <s v="Mmametlhake Hospital"/>
    <n v="11"/>
    <n v="200"/>
    <n v="1000"/>
  </r>
  <r>
    <x v="5"/>
    <x v="36"/>
    <s v="Steve Tshwete LM"/>
    <n v="6257028"/>
    <x v="1349"/>
    <n v="2"/>
    <x v="2"/>
    <s v="J&amp;J"/>
    <d v="2021-07-30T00:00:00"/>
    <s v="27-09-2021"/>
    <x v="0"/>
    <x v="0"/>
    <n v="7"/>
    <n v="6371435"/>
    <s v="Middelburg Hospital"/>
    <n v="11"/>
    <n v="80"/>
    <n v="560"/>
  </r>
  <r>
    <x v="5"/>
    <x v="36"/>
    <s v="Thembisile Hani LM"/>
    <n v="6834189"/>
    <x v="1350"/>
    <n v="1"/>
    <x v="6"/>
    <s v="J&amp;J"/>
    <d v="2021-07-30T00:00:00"/>
    <s v="27 -09-2021"/>
    <x v="0"/>
    <x v="0"/>
    <n v="5"/>
    <n v="6768567"/>
    <s v="KwaMhlanga Hospital"/>
    <n v="11"/>
    <n v="40"/>
    <n v="200"/>
  </r>
  <r>
    <x v="5"/>
    <x v="37"/>
    <s v="Nkomazi LM"/>
    <n v="6367588"/>
    <x v="1351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614102"/>
    <x v="1352"/>
    <n v="3"/>
    <x v="6"/>
    <s v="J&amp;J"/>
    <d v="2021-07-30T00:00:00"/>
    <s v="27 -09-2021"/>
    <x v="0"/>
    <x v="0"/>
    <n v="7"/>
    <n v="6768567"/>
    <s v="KwaMhlanga Hospital"/>
    <n v="11"/>
    <n v="120"/>
    <n v="600"/>
  </r>
  <r>
    <x v="5"/>
    <x v="37"/>
    <s v="Nkomazi LM"/>
    <n v="6898871"/>
    <x v="1353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558371"/>
    <x v="135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191425"/>
    <x v="1355"/>
    <n v="3"/>
    <x v="6"/>
    <s v="J&amp;J"/>
    <d v="2021-07-30T00:00:00"/>
    <s v="27 -09-2021"/>
    <x v="0"/>
    <x v="0"/>
    <n v="5"/>
    <n v="6768567"/>
    <s v="KwaMhlanga Hospital"/>
    <n v="11"/>
    <n v="120"/>
    <n v="600"/>
  </r>
  <r>
    <x v="5"/>
    <x v="37"/>
    <s v="Nkomazi LM"/>
    <n v="6783507"/>
    <x v="1356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32788"/>
    <x v="1357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19196"/>
    <x v="1358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783672"/>
    <x v="1359"/>
    <n v="1"/>
    <x v="6"/>
    <s v="J&amp;J"/>
    <d v="2021-07-30T00:00:00"/>
    <s v="27 -09-2021"/>
    <x v="0"/>
    <x v="0"/>
    <n v="5"/>
    <n v="6768567"/>
    <s v="KwaMhlanga Hospital"/>
    <n v="11"/>
    <n v="40"/>
    <n v="200"/>
  </r>
  <r>
    <x v="5"/>
    <x v="37"/>
    <s v="Nkomazi LM"/>
    <n v="6177026"/>
    <x v="1360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6"/>
    <s v="Thembisile Hani LM"/>
    <n v="6185912"/>
    <x v="1361"/>
    <n v="3"/>
    <x v="6"/>
    <s v="J&amp;J"/>
    <d v="2021-07-30T00:00:00"/>
    <s v="27 -09-2021"/>
    <x v="0"/>
    <x v="0"/>
    <n v="7"/>
    <n v="6768567"/>
    <s v="KwaMhlanga Hospital"/>
    <n v="11"/>
    <n v="120"/>
    <n v="600"/>
  </r>
  <r>
    <x v="5"/>
    <x v="37"/>
    <s v="Nkomazi LM"/>
    <n v="6189131"/>
    <x v="1362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97636"/>
    <x v="1363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192748"/>
    <x v="1364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890471"/>
    <x v="1365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131458"/>
    <x v="1366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766875"/>
    <x v="1367"/>
    <n v="1"/>
    <x v="6"/>
    <s v="J&amp;J"/>
    <d v="2021-07-30T00:00:00"/>
    <d v="2021-09-27T00:00:00"/>
    <x v="0"/>
    <x v="0"/>
    <n v="5"/>
    <n v="6551217"/>
    <s v="Tonga Hospital"/>
    <m/>
    <n v="40"/>
    <m/>
  </r>
  <r>
    <x v="5"/>
    <x v="37"/>
    <s v="Nkomazi LM"/>
    <n v="6568814"/>
    <x v="1368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438083"/>
    <x v="1369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162251"/>
    <x v="1370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794335"/>
    <x v="1371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Nkomazi LM"/>
    <n v="6612618"/>
    <x v="1372"/>
    <n v="2"/>
    <x v="6"/>
    <s v="J&amp;J"/>
    <d v="2021-07-30T00:00:00"/>
    <d v="2021-09-27T00:00:00"/>
    <x v="0"/>
    <x v="0"/>
    <n v="5"/>
    <n v="6551217"/>
    <s v="Tonga Hospital"/>
    <m/>
    <n v="80"/>
    <n v="400"/>
  </r>
  <r>
    <x v="5"/>
    <x v="37"/>
    <s v="Nkomazi LM"/>
    <n v="6239171"/>
    <x v="1373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7"/>
    <s v="Nkomazi LM"/>
    <n v="6428320"/>
    <x v="1374"/>
    <n v="3"/>
    <x v="6"/>
    <s v="J&amp;J"/>
    <d v="2021-07-30T00:00:00"/>
    <d v="2021-09-27T00:00:00"/>
    <x v="0"/>
    <x v="0"/>
    <n v="5"/>
    <n v="6551217"/>
    <s v="Tonga Hospital"/>
    <n v="11"/>
    <n v="120"/>
    <n v="600"/>
  </r>
  <r>
    <x v="5"/>
    <x v="37"/>
    <s v="Nkomazi LM"/>
    <n v="6135295"/>
    <x v="1375"/>
    <n v="2"/>
    <x v="6"/>
    <s v="Pfizer"/>
    <d v="2021-07-15T00:00:00"/>
    <s v="Ongoing"/>
    <x v="0"/>
    <x v="0"/>
    <n v="5"/>
    <n v="6766549"/>
    <s v="Shongwe  Hospital"/>
    <n v="11"/>
    <n v="80"/>
    <n v="400"/>
  </r>
  <r>
    <x v="5"/>
    <x v="37"/>
    <s v="Thaba Chweu LM"/>
    <n v="6111985"/>
    <x v="1376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377845"/>
    <x v="1377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345222"/>
    <x v="1378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Nkomazi LM"/>
    <n v="6194053"/>
    <x v="1379"/>
    <n v="1"/>
    <x v="6"/>
    <s v="J&amp;J"/>
    <d v="2021-07-30T00:00:00"/>
    <d v="2021-09-27T00:00:00"/>
    <x v="0"/>
    <x v="0"/>
    <n v="5"/>
    <n v="6551217"/>
    <s v="Tonga Hospital"/>
    <n v="9"/>
    <n v="40"/>
    <n v="200"/>
  </r>
  <r>
    <x v="5"/>
    <x v="37"/>
    <s v="Thaba Chweu LM"/>
    <n v="6314739"/>
    <x v="1380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869841"/>
    <x v="1381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165844"/>
    <x v="1382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794297"/>
    <x v="1383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895785"/>
    <x v="1384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740189"/>
    <x v="1385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Thaba Chweu LM"/>
    <n v="6118404"/>
    <x v="1386"/>
    <n v="2"/>
    <x v="6"/>
    <s v="Pfizer"/>
    <d v="2021-07-15T00:00:00"/>
    <d v="2021-09-27T00:00:00"/>
    <x v="0"/>
    <x v="0"/>
    <n v="5"/>
    <n v="6488316"/>
    <s v="Sabie Hospital"/>
    <n v="11"/>
    <n v="80"/>
    <n v="400"/>
  </r>
  <r>
    <x v="5"/>
    <x v="37"/>
    <s v="City of Mbombela"/>
    <n v="6875348"/>
    <x v="1387"/>
    <n v="4"/>
    <x v="2"/>
    <s v="Pfizer"/>
    <d v="2021-07-15T00:00:00"/>
    <d v="2021-09-27T00:00:00"/>
    <x v="0"/>
    <x v="0"/>
    <n v="5"/>
    <n v="6732748"/>
    <s v="Rob Ferreira Hospital"/>
    <n v="11"/>
    <n v="160"/>
    <n v="800"/>
  </r>
  <r>
    <x v="5"/>
    <x v="37"/>
    <s v="Bushbuckridge LM"/>
    <n v="6276184"/>
    <x v="1388"/>
    <n v="5"/>
    <x v="2"/>
    <s v="Pfizer"/>
    <d v="2021-06-13T00:00:00"/>
    <d v="2021-09-27T00:00:00"/>
    <x v="3"/>
    <x v="0"/>
    <n v="5"/>
    <m/>
    <s v="Mapulaneng Hospital"/>
    <n v="11"/>
    <n v="160"/>
    <n v="800"/>
  </r>
  <r>
    <x v="5"/>
    <x v="37"/>
    <s v="City of Mbombela"/>
    <n v="6427696"/>
    <x v="1389"/>
    <n v="5"/>
    <x v="2"/>
    <s v="J&amp;J"/>
    <d v="2021-07-19T00:00:00"/>
    <d v="2021-09-27T00:00:00"/>
    <x v="3"/>
    <x v="1"/>
    <n v="5"/>
    <n v="6427696"/>
    <s v="Themba Hospital"/>
    <n v="11"/>
    <n v="240"/>
    <n v="1200"/>
  </r>
  <r>
    <x v="5"/>
    <x v="37"/>
    <s v="Nkomazi LM"/>
    <n v="6415517"/>
    <x v="1390"/>
    <n v="2"/>
    <x v="6"/>
    <s v="J&amp;J"/>
    <d v="2021-07-22T00:00:00"/>
    <d v="2021-09-27T00:00:00"/>
    <x v="0"/>
    <x v="0"/>
    <n v="5"/>
    <n v="6551217"/>
    <s v="Tonga Hospital"/>
    <n v="11"/>
    <n v="80"/>
    <n v="400"/>
  </r>
  <r>
    <x v="5"/>
    <x v="37"/>
    <s v="Thaba Chweu LM"/>
    <n v="6669802"/>
    <x v="1391"/>
    <n v="3"/>
    <x v="2"/>
    <s v="Pfizer"/>
    <d v="2021-07-15T00:00:00"/>
    <d v="2021-09-27T00:00:00"/>
    <x v="0"/>
    <x v="0"/>
    <n v="5"/>
    <n v="6488316"/>
    <s v="Sabie Hospital"/>
    <n v="11"/>
    <n v="120"/>
    <n v="600"/>
  </r>
  <r>
    <x v="5"/>
    <x v="37"/>
    <s v="Nkomazi LM"/>
    <n v="6766549"/>
    <x v="1392"/>
    <n v="3"/>
    <x v="2"/>
    <s v="Pfizer"/>
    <d v="2021-05-17T00:00:00"/>
    <s v="Ongoing"/>
    <x v="3"/>
    <x v="0"/>
    <n v="5"/>
    <n v="6766549"/>
    <s v="Shongwe  Hospital"/>
    <n v="11"/>
    <n v="80"/>
    <n v="400"/>
  </r>
  <r>
    <x v="5"/>
    <x v="37"/>
    <s v="City of Mbombela"/>
    <n v="6732748"/>
    <x v="1393"/>
    <n v="8"/>
    <x v="2"/>
    <s v="Pfizer"/>
    <d v="2021-05-17T00:00:00"/>
    <s v="27-09-2021"/>
    <x v="3"/>
    <x v="0"/>
    <n v="5"/>
    <n v="6732748"/>
    <s v="Rob Ferreira Hospital"/>
    <n v="11"/>
    <n v="320"/>
    <n v="1600"/>
  </r>
  <r>
    <x v="5"/>
    <x v="37"/>
    <s v="Nkomazi LM"/>
    <n v="6566831"/>
    <x v="1394"/>
    <n v="2"/>
    <x v="6"/>
    <s v="J&amp;J"/>
    <d v="2021-07-22T00:00:00"/>
    <d v="2021-09-27T00:00:00"/>
    <x v="0"/>
    <x v="0"/>
    <n v="5"/>
    <n v="6551217"/>
    <s v="Tonga Hospital"/>
    <n v="11"/>
    <n v="80"/>
    <n v="400"/>
  </r>
  <r>
    <x v="5"/>
    <x v="37"/>
    <s v="Nkomazi LM"/>
    <n v="6198912"/>
    <x v="1395"/>
    <n v="2"/>
    <x v="6"/>
    <s v="J&amp;J"/>
    <d v="2021-07-22T00:00:00"/>
    <d v="2021-09-27T00:00:00"/>
    <x v="0"/>
    <x v="0"/>
    <n v="5"/>
    <n v="6551217"/>
    <s v="Tonga Hospital"/>
    <n v="9"/>
    <n v="80"/>
    <n v="400"/>
  </r>
  <r>
    <x v="5"/>
    <x v="38"/>
    <s v="Msukaligwa LM"/>
    <n v="356806"/>
    <x v="1396"/>
    <n v="4"/>
    <x v="2"/>
    <s v="Pfizer"/>
    <d v="2021-05-17T00:00:00"/>
    <s v="27-09-2021"/>
    <x v="3"/>
    <x v="0"/>
    <n v="5"/>
    <n v="6814859"/>
    <s v="Evander Hospital"/>
    <n v="11"/>
    <n v="160"/>
    <n v="800"/>
  </r>
  <r>
    <x v="5"/>
    <x v="37"/>
    <s v="Nkomazi LM"/>
    <n v="6266491"/>
    <x v="1397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Govan Mbeki LM"/>
    <n v="6814859"/>
    <x v="1398"/>
    <n v="6"/>
    <x v="2"/>
    <s v="Pfizer"/>
    <d v="2021-06-13T00:00:00"/>
    <s v="27-09-2021"/>
    <x v="3"/>
    <x v="0"/>
    <n v="5"/>
    <n v="6814859"/>
    <s v="Evander Hospital"/>
    <n v="11"/>
    <n v="240"/>
    <n v="1200"/>
  </r>
  <r>
    <x v="5"/>
    <x v="37"/>
    <s v="Nkomazi LM"/>
    <n v="6476585"/>
    <x v="1399"/>
    <n v="2"/>
    <x v="6"/>
    <s v="J&amp;J"/>
    <d v="2021-07-30T00:00:00"/>
    <d v="2021-09-27T00:00:00"/>
    <x v="0"/>
    <x v="0"/>
    <n v="5"/>
    <n v="6551217"/>
    <s v="Tonga Hospital"/>
    <n v="11"/>
    <n v="80"/>
    <n v="400"/>
  </r>
  <r>
    <x v="5"/>
    <x v="37"/>
    <s v="Nkomazi LM"/>
    <n v="6427273"/>
    <x v="1400"/>
    <n v="1"/>
    <x v="6"/>
    <s v="J&amp;J"/>
    <d v="2021-07-30T00:00:00"/>
    <d v="2021-09-27T00:00:00"/>
    <x v="0"/>
    <x v="0"/>
    <n v="5"/>
    <n v="6551217"/>
    <s v="Tonga Hospital"/>
    <n v="9"/>
    <n v="40"/>
    <n v="200"/>
  </r>
  <r>
    <x v="5"/>
    <x v="37"/>
    <s v="Nkomazi LM"/>
    <n v="6456056"/>
    <x v="1401"/>
    <n v="2"/>
    <x v="6"/>
    <s v="J&amp;J"/>
    <d v="2021-07-30T00:00:00"/>
    <d v="2021-09-27T00:00:00"/>
    <x v="0"/>
    <x v="0"/>
    <n v="5"/>
    <n v="6551217"/>
    <s v="Tonga Hospital"/>
    <n v="11"/>
    <n v="80"/>
    <n v="400"/>
  </r>
  <r>
    <x v="5"/>
    <x v="37"/>
    <s v="Nkomazi LM"/>
    <n v="6682804"/>
    <x v="1402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Govan Mbeki LM"/>
    <n v="6353919"/>
    <x v="1403"/>
    <n v="5"/>
    <x v="2"/>
    <s v="Pfizer"/>
    <d v="2021-07-15T00:00:00"/>
    <s v="27-09-2021"/>
    <x v="0"/>
    <x v="0"/>
    <n v="5"/>
    <n v="6353919"/>
    <s v="Bethal Hospital"/>
    <n v="11"/>
    <n v="200"/>
    <n v="1000"/>
  </r>
  <r>
    <x v="5"/>
    <x v="37"/>
    <s v="Nkomazi LM"/>
    <n v="6234014"/>
    <x v="1404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Chief Albert Luthuli LM"/>
    <n v="6862781"/>
    <x v="1405"/>
    <n v="2"/>
    <x v="6"/>
    <s v="Pfizer"/>
    <d v="2021-07-15T00:00:00"/>
    <d v="2021-09-27T00:00:00"/>
    <x v="0"/>
    <x v="0"/>
    <n v="5"/>
    <n v="6581360"/>
    <s v="Carolina Hospital"/>
    <n v="11"/>
    <n v="80"/>
    <n v="400"/>
  </r>
  <r>
    <x v="5"/>
    <x v="38"/>
    <s v="Chief Albert Luthuli LM"/>
    <n v="6345601"/>
    <x v="1406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93498"/>
    <x v="1407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8"/>
    <s v="Chief Albert Luthuli LM"/>
    <n v="6515434"/>
    <x v="1408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387256"/>
    <x v="1409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78593"/>
    <x v="1410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7"/>
    <s v="Nkomazi LM"/>
    <n v="6470026"/>
    <x v="1411"/>
    <n v="2"/>
    <x v="6"/>
    <s v="J&amp;J"/>
    <d v="2021-07-30T00:00:00"/>
    <d v="2021-09-27T00:00:00"/>
    <x v="0"/>
    <x v="0"/>
    <n v="5"/>
    <n v="6551217"/>
    <s v="Tonga Hospital"/>
    <n v="10"/>
    <n v="80"/>
    <n v="400"/>
  </r>
  <r>
    <x v="5"/>
    <x v="38"/>
    <s v="Chief Albert Luthuli LM"/>
    <n v="6299601"/>
    <x v="1412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75655"/>
    <x v="1413"/>
    <n v="4"/>
    <x v="6"/>
    <s v="Pfizer"/>
    <d v="2021-07-15T00:00:00"/>
    <d v="2021-09-27T00:00:00"/>
    <x v="0"/>
    <x v="0"/>
    <n v="5"/>
    <n v="6133130"/>
    <s v="Embhuleni Hospital"/>
    <n v="11"/>
    <n v="160"/>
    <n v="800"/>
  </r>
  <r>
    <x v="5"/>
    <x v="37"/>
    <s v="Thaba Chweu LM"/>
    <n v="6489166"/>
    <x v="1414"/>
    <n v="3"/>
    <x v="2"/>
    <s v="J&amp;J"/>
    <d v="2021-07-19T00:00:00"/>
    <s v="27 -09-2021"/>
    <x v="0"/>
    <x v="0"/>
    <n v="5"/>
    <n v="6489166"/>
    <s v="Lydenburg Hospital"/>
    <n v="10"/>
    <n v="120"/>
    <n v="600"/>
  </r>
  <r>
    <x v="5"/>
    <x v="38"/>
    <s v="Chief Albert Luthuli LM"/>
    <n v="6868377"/>
    <x v="1415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7"/>
    <s v="Bushbuckridge LM"/>
    <n v="6850775"/>
    <x v="1416"/>
    <n v="6"/>
    <x v="2"/>
    <s v="J&amp;J"/>
    <d v="2021-06-23T00:00:00"/>
    <s v="27 -09-2021"/>
    <x v="3"/>
    <x v="0"/>
    <n v="5"/>
    <n v="6850775"/>
    <s v="Tintswalo Hospital"/>
    <m/>
    <m/>
    <m/>
  </r>
  <r>
    <x v="5"/>
    <x v="38"/>
    <s v="Chief Albert Luthuli LM"/>
    <n v="6282658"/>
    <x v="1417"/>
    <n v="3"/>
    <x v="6"/>
    <s v="Pfizer"/>
    <d v="2021-07-15T00:00:00"/>
    <d v="2021-09-27T00:00:00"/>
    <x v="0"/>
    <x v="0"/>
    <n v="5"/>
    <n v="6133130"/>
    <s v="Embhuleni Hospital"/>
    <n v="11"/>
    <n v="120"/>
    <n v="600"/>
  </r>
  <r>
    <x v="5"/>
    <x v="38"/>
    <s v="Chief Albert Luthuli LM"/>
    <n v="6110831"/>
    <x v="1418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168207"/>
    <x v="1419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432142"/>
    <x v="1286"/>
    <n v="4"/>
    <x v="2"/>
    <s v="J&amp;J"/>
    <d v="2021-06-23T00:00:00"/>
    <s v="27 -09-2021"/>
    <x v="3"/>
    <x v="0"/>
    <n v="5"/>
    <m/>
    <m/>
    <m/>
    <m/>
    <m/>
  </r>
  <r>
    <x v="5"/>
    <x v="38"/>
    <s v="Chief Albert Luthuli LM"/>
    <n v="6796895"/>
    <x v="1420"/>
    <n v="1"/>
    <x v="6"/>
    <s v="Pfizer"/>
    <d v="2021-07-15T00:00:00"/>
    <d v="2021-09-27T00:00:00"/>
    <x v="0"/>
    <x v="0"/>
    <n v="5"/>
    <n v="6133130"/>
    <s v="Embhuleni Hospital"/>
    <n v="11"/>
    <n v="40"/>
    <n v="200"/>
  </r>
  <r>
    <x v="5"/>
    <x v="38"/>
    <s v="Chief Albert Luthuli LM"/>
    <n v="6263191"/>
    <x v="1421"/>
    <n v="2"/>
    <x v="6"/>
    <s v="Pfizer"/>
    <d v="2021-07-15T00:00:00"/>
    <d v="2021-09-27T00:00:00"/>
    <x v="0"/>
    <x v="0"/>
    <n v="5"/>
    <n v="6581360"/>
    <s v="Carolina Hospital"/>
    <n v="11"/>
    <n v="80"/>
    <n v="400"/>
  </r>
  <r>
    <x v="5"/>
    <x v="38"/>
    <s v="Chief Albert Luthuli LM"/>
    <n v="6816157"/>
    <x v="1422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255898"/>
    <x v="1423"/>
    <n v="3"/>
    <x v="6"/>
    <s v="Pfizer"/>
    <d v="2021-07-15T00:00:00"/>
    <d v="2021-09-27T00:00:00"/>
    <x v="0"/>
    <x v="0"/>
    <n v="5"/>
    <n v="6133130"/>
    <s v="Embhuleni Hospital"/>
    <n v="11"/>
    <n v="120"/>
    <n v="600"/>
  </r>
  <r>
    <x v="5"/>
    <x v="38"/>
    <s v="Chief Albert Luthuli LM"/>
    <n v="6483263"/>
    <x v="1424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25096"/>
    <x v="1425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Chief Albert Luthuli LM"/>
    <n v="6632236"/>
    <x v="1426"/>
    <n v="2"/>
    <x v="6"/>
    <s v="Pfizer"/>
    <d v="2021-07-15T00:00:00"/>
    <d v="2021-09-27T00:00:00"/>
    <x v="0"/>
    <x v="0"/>
    <n v="5"/>
    <n v="6133130"/>
    <s v="Embhuleni Hospital"/>
    <n v="11"/>
    <n v="80"/>
    <n v="400"/>
  </r>
  <r>
    <x v="5"/>
    <x v="38"/>
    <s v="Dr Pixley Ka Isaka Seme LM"/>
    <n v="230633"/>
    <x v="1427"/>
    <n v="3"/>
    <x v="2"/>
    <s v="J&amp;J"/>
    <d v="2021-07-30T00:00:00"/>
    <s v="27 -09-2021"/>
    <x v="0"/>
    <x v="0"/>
    <n v="5"/>
    <m/>
    <m/>
    <m/>
    <m/>
    <m/>
  </r>
  <r>
    <x v="5"/>
    <x v="38"/>
    <s v="Dipaleseng"/>
    <n v="6399933"/>
    <x v="1428"/>
    <n v="1"/>
    <x v="6"/>
    <s v="Pfizer"/>
    <d v="2021-08-02T00:00:00"/>
    <d v="2021-09-27T00:00:00"/>
    <x v="0"/>
    <x v="0"/>
    <n v="5"/>
    <n v="6559298"/>
    <s v="Siyathemba CHC"/>
    <n v="11"/>
    <n v="40"/>
    <n v="200"/>
  </r>
  <r>
    <x v="5"/>
    <x v="38"/>
    <s v="Dipaleseng"/>
    <n v="6559298"/>
    <x v="1429"/>
    <n v="1"/>
    <x v="6"/>
    <s v="Pfizer"/>
    <d v="2021-08-02T00:00:00"/>
    <d v="2021-09-27T00:00:00"/>
    <x v="0"/>
    <x v="0"/>
    <n v="5"/>
    <n v="6559298"/>
    <s v="Siyathemba CHC"/>
    <n v="11"/>
    <n v="80"/>
    <n v="400"/>
  </r>
  <r>
    <x v="5"/>
    <x v="38"/>
    <s v="Dr Pixley Ka Isaka Seme LM"/>
    <n v="858342"/>
    <x v="1430"/>
    <n v="2"/>
    <x v="2"/>
    <s v="J&amp;J"/>
    <d v="2021-07-30T00:00:00"/>
    <s v="27 -09-2021"/>
    <x v="0"/>
    <x v="0"/>
    <n v="5"/>
    <m/>
    <m/>
    <m/>
    <m/>
    <m/>
  </r>
  <r>
    <x v="5"/>
    <x v="38"/>
    <s v="Dipaleseng"/>
    <n v="6876692"/>
    <x v="1431"/>
    <n v="1"/>
    <x v="6"/>
    <s v="Pfizer"/>
    <d v="2021-08-02T00:00:00"/>
    <d v="2021-09-27T00:00:00"/>
    <x v="0"/>
    <x v="0"/>
    <n v="5"/>
    <n v="6559298"/>
    <s v="Siyathemba CHC"/>
    <n v="11"/>
    <n v="40"/>
    <n v="200"/>
  </r>
  <r>
    <x v="5"/>
    <x v="38"/>
    <s v="Dr Pixley Ka Isaka Seme LM"/>
    <n v="6366472"/>
    <x v="1432"/>
    <n v="2"/>
    <x v="6"/>
    <s v="Pfizer"/>
    <d v="2021-08-02T00:00:00"/>
    <d v="2021-09-27T00:00:00"/>
    <x v="0"/>
    <x v="0"/>
    <n v="7"/>
    <n v="6819190"/>
    <s v="Vukuzakhe Clinic"/>
    <n v="11"/>
    <n v="80"/>
    <n v="560"/>
  </r>
  <r>
    <x v="5"/>
    <x v="38"/>
    <s v="Chief Albert Luthuli LM"/>
    <n v="6222105"/>
    <x v="1433"/>
    <n v="3"/>
    <x v="6"/>
    <s v="J&amp;J"/>
    <d v="2021-07-30T00:00:00"/>
    <s v="27 -09-2021"/>
    <x v="0"/>
    <x v="0"/>
    <n v="5"/>
    <m/>
    <m/>
    <m/>
    <m/>
    <m/>
  </r>
  <r>
    <x v="5"/>
    <x v="38"/>
    <s v="Chief Albert Luthuli LM"/>
    <n v="6295542"/>
    <x v="1434"/>
    <n v="2"/>
    <x v="6"/>
    <s v="J&amp;J"/>
    <d v="2021-07-30T00:00:00"/>
    <s v="27 -09-2021"/>
    <x v="0"/>
    <x v="0"/>
    <n v="5"/>
    <m/>
    <m/>
    <m/>
    <m/>
    <m/>
  </r>
  <r>
    <x v="5"/>
    <x v="38"/>
    <s v="Dr Pixley Ka Isaka Seme LM"/>
    <n v="6664617"/>
    <x v="1435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467198"/>
    <x v="1436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561608"/>
    <x v="1437"/>
    <n v="2"/>
    <x v="6"/>
    <s v="Pfizer"/>
    <d v="2021-08-02T00:00:00"/>
    <d v="2021-09-27T00:00:00"/>
    <x v="0"/>
    <x v="0"/>
    <n v="5"/>
    <n v="6819190"/>
    <s v="Vukuzakhe Clinic"/>
    <n v="11"/>
    <n v="80"/>
    <n v="400"/>
  </r>
  <r>
    <x v="5"/>
    <x v="38"/>
    <s v="Dr Pixley Ka Isaka Seme LM"/>
    <n v="6899000"/>
    <x v="1438"/>
    <n v="3"/>
    <x v="6"/>
    <s v="Pfizer"/>
    <d v="2021-08-02T00:00:00"/>
    <d v="2021-09-27T00:00:00"/>
    <x v="0"/>
    <x v="0"/>
    <n v="7"/>
    <n v="6819190"/>
    <s v="Vukuzakhe Clinic"/>
    <n v="11"/>
    <n v="120"/>
    <n v="840"/>
  </r>
  <r>
    <x v="5"/>
    <x v="38"/>
    <s v="Chief Albert Luthuli LM"/>
    <n v="6222200"/>
    <x v="1439"/>
    <n v="3"/>
    <x v="6"/>
    <s v="J&amp;J"/>
    <d v="2021-07-30T00:00:00"/>
    <s v="27 -09-2021"/>
    <x v="0"/>
    <x v="0"/>
    <n v="5"/>
    <m/>
    <m/>
    <m/>
    <m/>
    <m/>
  </r>
  <r>
    <x v="5"/>
    <x v="38"/>
    <s v="Govan Mbeki LM"/>
    <n v="6735235"/>
    <x v="1440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332201"/>
    <x v="1441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589162"/>
    <x v="1442"/>
    <n v="2"/>
    <x v="6"/>
    <s v="Pfizer"/>
    <d v="2021-07-15T00:00:00"/>
    <d v="2021-09-27T00:00:00"/>
    <x v="0"/>
    <x v="0"/>
    <n v="7"/>
    <n v="6814859"/>
    <s v="Evander Hospital"/>
    <n v="11"/>
    <n v="80"/>
    <n v="400"/>
  </r>
  <r>
    <x v="5"/>
    <x v="38"/>
    <s v="Govan Mbeki LM"/>
    <n v="6378139"/>
    <x v="1443"/>
    <n v="4"/>
    <x v="6"/>
    <s v="Pfizer"/>
    <d v="2021-07-15T00:00:00"/>
    <d v="2021-09-27T00:00:00"/>
    <x v="0"/>
    <x v="0"/>
    <n v="5"/>
    <n v="6814859"/>
    <s v="Evander Hospital"/>
    <n v="11"/>
    <n v="160"/>
    <n v="800"/>
  </r>
  <r>
    <x v="5"/>
    <x v="38"/>
    <s v="Govan Mbeki LM"/>
    <n v="6358314"/>
    <x v="1444"/>
    <n v="4"/>
    <x v="6"/>
    <s v="Pfizer"/>
    <d v="2021-07-15T00:00:00"/>
    <d v="2021-09-27T00:00:00"/>
    <x v="0"/>
    <x v="0"/>
    <n v="7"/>
    <n v="6814859"/>
    <s v="Evander Hospital"/>
    <n v="11"/>
    <n v="160"/>
    <n v="800"/>
  </r>
  <r>
    <x v="5"/>
    <x v="38"/>
    <s v="Dipaleseng"/>
    <n v="6727883"/>
    <x v="1445"/>
    <n v="1"/>
    <x v="6"/>
    <s v="J&amp;J"/>
    <d v="2021-07-30T00:00:00"/>
    <s v="27 -09-2021"/>
    <x v="0"/>
    <x v="0"/>
    <n v="5"/>
    <m/>
    <m/>
    <m/>
    <m/>
    <m/>
  </r>
  <r>
    <x v="5"/>
    <x v="38"/>
    <s v="Govan Mbeki LM"/>
    <n v="6619758"/>
    <x v="1446"/>
    <n v="2"/>
    <x v="6"/>
    <s v="Pfizer"/>
    <d v="2021-07-15T00:00:00"/>
    <d v="2021-09-27T00:00:00"/>
    <x v="0"/>
    <x v="0"/>
    <n v="5"/>
    <n v="6814859"/>
    <s v="Evander Hospital"/>
    <n v="11"/>
    <n v="80"/>
    <n v="400"/>
  </r>
  <r>
    <x v="5"/>
    <x v="38"/>
    <s v="Govan Mbeki LM"/>
    <n v="6232541"/>
    <x v="1447"/>
    <n v="2"/>
    <x v="6"/>
    <s v="Pfizer"/>
    <d v="2021-07-15T00:00:00"/>
    <d v="2021-09-27T00:00:00"/>
    <x v="0"/>
    <x v="0"/>
    <n v="5"/>
    <n v="6353919"/>
    <s v="Bethal Hospital"/>
    <n v="11"/>
    <n v="80"/>
    <n v="400"/>
  </r>
  <r>
    <x v="5"/>
    <x v="38"/>
    <s v="Govan Mbeki LM"/>
    <n v="6645445"/>
    <x v="1448"/>
    <n v="1"/>
    <x v="6"/>
    <s v="Pfizer"/>
    <d v="2021-07-15T00:00:00"/>
    <d v="2021-09-27T00:00:00"/>
    <x v="0"/>
    <x v="0"/>
    <n v="5"/>
    <n v="6353919"/>
    <s v="Bethal Hospital"/>
    <n v="11"/>
    <n v="40"/>
    <n v="200"/>
  </r>
  <r>
    <x v="5"/>
    <x v="38"/>
    <s v="Govan Mbeki LM"/>
    <n v="6658502"/>
    <x v="1449"/>
    <n v="4"/>
    <x v="6"/>
    <s v="Pfizer"/>
    <d v="2021-07-15T00:00:00"/>
    <d v="2021-09-27T00:00:00"/>
    <x v="0"/>
    <x v="0"/>
    <n v="7"/>
    <n v="6353919"/>
    <s v="Bethal Hospital"/>
    <n v="11"/>
    <n v="160"/>
    <n v="800"/>
  </r>
  <r>
    <x v="5"/>
    <x v="38"/>
    <s v="Dr Pixley Ka Isaka Seme LM"/>
    <n v="6890069"/>
    <x v="1450"/>
    <n v="2"/>
    <x v="6"/>
    <s v="J&amp;J"/>
    <d v="2021-07-30T00:00:00"/>
    <s v="27 -09-2021"/>
    <x v="0"/>
    <x v="0"/>
    <n v="5"/>
    <m/>
    <m/>
    <m/>
    <m/>
    <m/>
  </r>
  <r>
    <x v="5"/>
    <x v="38"/>
    <s v="Govan Mbeki LM"/>
    <n v="6640938"/>
    <x v="1451"/>
    <n v="2"/>
    <x v="6"/>
    <s v="Pfizer"/>
    <d v="2021-07-15T00:00:00"/>
    <d v="2021-09-27T00:00:00"/>
    <x v="0"/>
    <x v="0"/>
    <n v="5"/>
    <n v="6353919"/>
    <s v="Bethal Hospital"/>
    <n v="11"/>
    <n v="80"/>
    <n v="400"/>
  </r>
  <r>
    <x v="5"/>
    <x v="38"/>
    <s v="Lekwa LM"/>
    <n v="6243261"/>
    <x v="1452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155745"/>
    <x v="1453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399002"/>
    <x v="1454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665386"/>
    <x v="1455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Lekwa LM"/>
    <n v="6846950"/>
    <x v="1456"/>
    <n v="4"/>
    <x v="6"/>
    <s v="Pfizer"/>
    <d v="2021-07-15T00:00:00"/>
    <d v="2021-09-27T00:00:00"/>
    <x v="0"/>
    <x v="0"/>
    <n v="7"/>
    <n v="6896152"/>
    <s v="Standerton Hospital"/>
    <n v="11"/>
    <n v="160"/>
    <n v="800"/>
  </r>
  <r>
    <x v="5"/>
    <x v="38"/>
    <s v="Dr Pixley Ka Isaka Seme LM"/>
    <n v="6264993"/>
    <x v="1457"/>
    <n v="2"/>
    <x v="6"/>
    <s v="J&amp;J"/>
    <d v="2021-07-30T00:00:00"/>
    <s v="27 -09-2021"/>
    <x v="0"/>
    <x v="0"/>
    <n v="5"/>
    <m/>
    <m/>
    <m/>
    <m/>
    <m/>
  </r>
  <r>
    <x v="5"/>
    <x v="38"/>
    <s v="Lekwa LM"/>
    <n v="6159306"/>
    <x v="1458"/>
    <n v="2"/>
    <x v="6"/>
    <s v="Pfizer"/>
    <d v="2021-07-15T00:00:00"/>
    <d v="2021-09-27T00:00:00"/>
    <x v="0"/>
    <x v="0"/>
    <n v="5"/>
    <n v="6896152"/>
    <s v="Standerton Hospital"/>
    <n v="11"/>
    <n v="80"/>
    <n v="400"/>
  </r>
  <r>
    <x v="5"/>
    <x v="38"/>
    <s v="Govan Mbeki LM"/>
    <n v="6457665"/>
    <x v="1459"/>
    <n v="3"/>
    <x v="6"/>
    <s v="J&amp;J"/>
    <d v="2021-07-30T00:00:00"/>
    <s v="27 -09-2021"/>
    <x v="0"/>
    <x v="0"/>
    <n v="5"/>
    <m/>
    <m/>
    <m/>
    <m/>
    <m/>
  </r>
  <r>
    <x v="5"/>
    <x v="38"/>
    <s v="Mkhondo LM"/>
    <n v="6287922"/>
    <x v="1460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Mkhondo LM"/>
    <n v="6870649"/>
    <x v="1461"/>
    <n v="1"/>
    <x v="6"/>
    <s v="Pfizer"/>
    <d v="2021-07-15T00:00:00"/>
    <s v="27-09-2021"/>
    <x v="0"/>
    <x v="0"/>
    <n v="7"/>
    <n v="6315643"/>
    <s v="Piet Retief Hospital"/>
    <n v="11"/>
    <n v="40"/>
    <n v="200"/>
  </r>
  <r>
    <x v="5"/>
    <x v="38"/>
    <s v="Mkhondo LM"/>
    <n v="6133656"/>
    <x v="1462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Lekwa LM"/>
    <n v="6381037"/>
    <x v="1463"/>
    <n v="4"/>
    <x v="6"/>
    <s v="J&amp;J"/>
    <d v="2021-07-30T00:00:00"/>
    <s v="27 -09-2021"/>
    <x v="0"/>
    <x v="0"/>
    <n v="5"/>
    <m/>
    <m/>
    <m/>
    <m/>
    <m/>
  </r>
  <r>
    <x v="5"/>
    <x v="38"/>
    <s v="Mkhondo LM"/>
    <n v="6313946"/>
    <x v="1464"/>
    <n v="1"/>
    <x v="6"/>
    <s v="Pfizer"/>
    <d v="2021-07-15T00:00:00"/>
    <s v="27-09-2021"/>
    <x v="0"/>
    <x v="0"/>
    <n v="5"/>
    <n v="6315643"/>
    <s v="Piet Retief Hospital"/>
    <n v="11"/>
    <n v="40"/>
    <n v="200"/>
  </r>
  <r>
    <x v="5"/>
    <x v="38"/>
    <s v="Mkhondo LM"/>
    <n v="6180568"/>
    <x v="1465"/>
    <n v="3"/>
    <x v="6"/>
    <s v="Pfizer"/>
    <d v="2021-07-15T00:00:00"/>
    <s v="27-09-2021"/>
    <x v="0"/>
    <x v="0"/>
    <n v="7"/>
    <n v="6315643"/>
    <s v="Piet Retief Hospital"/>
    <n v="11"/>
    <n v="120"/>
    <n v="600"/>
  </r>
  <r>
    <x v="5"/>
    <x v="38"/>
    <s v="Mkhondo LM"/>
    <n v="6182346"/>
    <x v="1466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434477"/>
    <x v="1467"/>
    <n v="4"/>
    <x v="6"/>
    <s v="Pfizer"/>
    <d v="2021-07-15T00:00:00"/>
    <s v="27-09-2021"/>
    <x v="0"/>
    <x v="0"/>
    <n v="7"/>
    <n v="6315643"/>
    <s v="Piet Retief Hospital"/>
    <n v="11"/>
    <n v="160"/>
    <n v="800"/>
  </r>
  <r>
    <x v="5"/>
    <x v="38"/>
    <s v="Mkhondo LM"/>
    <n v="6750693"/>
    <x v="1468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337089"/>
    <x v="1469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Lekwa LM"/>
    <n v="6697804"/>
    <x v="1470"/>
    <n v="2"/>
    <x v="6"/>
    <s v="J&amp;J"/>
    <d v="2021-07-30T00:00:00"/>
    <s v="27 -09-2021"/>
    <x v="0"/>
    <x v="0"/>
    <n v="5"/>
    <m/>
    <m/>
    <m/>
    <m/>
    <m/>
  </r>
  <r>
    <x v="5"/>
    <x v="38"/>
    <s v="Mkhondo LM"/>
    <n v="6837083"/>
    <x v="1471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738587"/>
    <x v="1472"/>
    <n v="2"/>
    <x v="6"/>
    <s v="Pfizer"/>
    <d v="2021-07-15T00:00:00"/>
    <s v="27-09-2021"/>
    <x v="0"/>
    <x v="0"/>
    <n v="5"/>
    <n v="6315643"/>
    <s v="Piet Retief Hospital"/>
    <n v="11"/>
    <n v="80"/>
    <n v="400"/>
  </r>
  <r>
    <x v="5"/>
    <x v="38"/>
    <s v="Mkhondo LM"/>
    <n v="6837689"/>
    <x v="1473"/>
    <n v="3"/>
    <x v="6"/>
    <s v="J&amp;J"/>
    <d v="2021-07-30T00:00:00"/>
    <s v="27 -09-2021"/>
    <x v="0"/>
    <x v="0"/>
    <n v="5"/>
    <m/>
    <m/>
    <m/>
    <m/>
    <m/>
  </r>
  <r>
    <x v="5"/>
    <x v="38"/>
    <s v="Msukaligwa LM"/>
    <n v="6559545"/>
    <x v="1474"/>
    <n v="3"/>
    <x v="6"/>
    <s v="Pfizer"/>
    <d v="2021-07-15T00:00:00"/>
    <s v="27-09-2021"/>
    <x v="0"/>
    <x v="0"/>
    <n v="7"/>
    <n v="6814859"/>
    <s v="Evander Hospital"/>
    <n v="11"/>
    <n v="120"/>
    <n v="600"/>
  </r>
  <r>
    <x v="5"/>
    <x v="38"/>
    <s v="Msukaligwa LM"/>
    <n v="6571505"/>
    <x v="1475"/>
    <n v="4"/>
    <x v="6"/>
    <s v="Pfizer"/>
    <d v="2021-07-15T00:00:00"/>
    <s v="27-09-2021"/>
    <x v="0"/>
    <x v="0"/>
    <n v="5"/>
    <n v="6814859"/>
    <s v="Evander Hospital"/>
    <n v="11"/>
    <n v="160"/>
    <n v="800"/>
  </r>
  <r>
    <x v="5"/>
    <x v="38"/>
    <s v="Mkhondo LM"/>
    <n v="6145175"/>
    <x v="1476"/>
    <n v="4"/>
    <x v="6"/>
    <s v="J&amp;J"/>
    <d v="2021-07-30T00:00:00"/>
    <s v="27 -09-2021"/>
    <x v="0"/>
    <x v="0"/>
    <n v="5"/>
    <m/>
    <m/>
    <m/>
    <m/>
    <m/>
  </r>
  <r>
    <x v="5"/>
    <x v="38"/>
    <s v="Msukaligwa LM"/>
    <n v="6376113"/>
    <x v="1477"/>
    <n v="2"/>
    <x v="6"/>
    <s v="Pfizer"/>
    <d v="2021-07-15T00:00:00"/>
    <s v="27-09-2021"/>
    <x v="0"/>
    <x v="0"/>
    <n v="7"/>
    <n v="6814859"/>
    <s v="Evander Hospital"/>
    <n v="11"/>
    <n v="80"/>
    <n v="400"/>
  </r>
  <r>
    <x v="5"/>
    <x v="38"/>
    <s v="Msukaligwa LM"/>
    <n v="6757107"/>
    <x v="1478"/>
    <n v="2"/>
    <x v="6"/>
    <s v="Pfizer"/>
    <d v="2021-07-15T00:00:00"/>
    <s v="27-09-2021"/>
    <x v="0"/>
    <x v="0"/>
    <n v="5"/>
    <n v="6814859"/>
    <s v="Evander Hospital"/>
    <n v="11"/>
    <n v="80"/>
    <n v="400"/>
  </r>
  <r>
    <x v="5"/>
    <x v="38"/>
    <s v="Msukaligwa LM"/>
    <n v="6264729"/>
    <x v="1341"/>
    <n v="2"/>
    <x v="6"/>
    <s v="J&amp;J"/>
    <d v="2021-07-30T00:00:00"/>
    <s v="27 -09-2021"/>
    <x v="0"/>
    <x v="0"/>
    <n v="5"/>
    <m/>
    <m/>
    <m/>
    <m/>
    <m/>
  </r>
  <r>
    <x v="5"/>
    <x v="38"/>
    <s v="Msukaligwa LM"/>
    <n v="6415119"/>
    <x v="1479"/>
    <n v="2"/>
    <x v="6"/>
    <s v="Pfizer"/>
    <d v="2021-07-15T00:00:00"/>
    <s v="27-09-2021"/>
    <x v="0"/>
    <x v="0"/>
    <n v="5"/>
    <n v="6814859"/>
    <s v="Evander Hospital"/>
    <n v="11"/>
    <n v="80"/>
    <n v="400"/>
  </r>
  <r>
    <x v="5"/>
    <x v="38"/>
    <s v="Msukaligwa LM"/>
    <n v="6366175"/>
    <x v="1480"/>
    <n v="3"/>
    <x v="6"/>
    <s v="Pfizer"/>
    <d v="2021-07-15T00:00:00"/>
    <s v="27-09-2021"/>
    <x v="0"/>
    <x v="0"/>
    <n v="5"/>
    <n v="6814859"/>
    <s v="Evander Hospital"/>
    <n v="11"/>
    <n v="120"/>
    <n v="600"/>
  </r>
  <r>
    <x v="5"/>
    <x v="38"/>
    <s v="Msukaligwa LM"/>
    <n v="6176332"/>
    <x v="1481"/>
    <n v="1"/>
    <x v="6"/>
    <s v="Pfizer"/>
    <d v="2021-07-15T00:00:00"/>
    <s v="27-09-2021"/>
    <x v="0"/>
    <x v="0"/>
    <n v="5"/>
    <n v="6814859"/>
    <s v="Evander Hospital"/>
    <n v="11"/>
    <n v="40"/>
    <n v="200"/>
  </r>
  <r>
    <x v="5"/>
    <x v="38"/>
    <s v="Msukaligwa LM"/>
    <n v="6793383"/>
    <x v="1482"/>
    <n v="3"/>
    <x v="6"/>
    <s v="Pfizer"/>
    <d v="2021-07-15T00:00:00"/>
    <s v="27-09-2021"/>
    <x v="0"/>
    <x v="0"/>
    <n v="7"/>
    <n v="6814859"/>
    <s v="Evander Hospital"/>
    <n v="11"/>
    <n v="120"/>
    <n v="600"/>
  </r>
  <r>
    <x v="5"/>
    <x v="38"/>
    <s v="Msukaligwa LM"/>
    <n v="6831957"/>
    <x v="1483"/>
    <n v="1"/>
    <x v="6"/>
    <s v="Pfizer"/>
    <d v="2021-07-15T00:00:00"/>
    <s v="27-09-2021"/>
    <x v="0"/>
    <x v="0"/>
    <n v="5"/>
    <n v="6814859"/>
    <s v="Evander Hospital"/>
    <n v="11"/>
    <n v="40"/>
    <n v="200"/>
  </r>
  <r>
    <x v="5"/>
    <x v="38"/>
    <s v="Msukaligwa LM"/>
    <n v="6181129"/>
    <x v="1484"/>
    <n v="3"/>
    <x v="6"/>
    <s v="J&amp;J"/>
    <d v="2021-07-30T00:00:00"/>
    <s v="27 -09-2021"/>
    <x v="0"/>
    <x v="0"/>
    <n v="5"/>
    <m/>
    <m/>
    <m/>
    <m/>
    <m/>
  </r>
  <r>
    <x v="5"/>
    <x v="36"/>
    <s v="Dr JS Moroka LM"/>
    <n v="6869790"/>
    <x v="1226"/>
    <n v="3"/>
    <x v="2"/>
    <s v="Pfizer"/>
    <d v="2021-07-15T00:00:00"/>
    <s v="27 -09-2021"/>
    <x v="0"/>
    <x v="0"/>
    <n v="5"/>
    <m/>
    <m/>
    <m/>
    <m/>
    <m/>
  </r>
  <r>
    <x v="5"/>
    <x v="36"/>
    <s v="Victor Khanye LM"/>
    <n v="6478451"/>
    <x v="1227"/>
    <n v="2"/>
    <x v="2"/>
    <s v="Pfizer"/>
    <d v="2021-07-15T00:00:00"/>
    <s v="27 -09-2021"/>
    <x v="0"/>
    <x v="0"/>
    <n v="5"/>
    <m/>
    <m/>
    <m/>
    <m/>
    <m/>
  </r>
  <r>
    <x v="5"/>
    <x v="36"/>
    <s v="Emalahleni LM"/>
    <n v="6272745"/>
    <x v="1198"/>
    <n v="5"/>
    <x v="2"/>
    <s v="Pfizer"/>
    <d v="2021-07-15T00:00:00"/>
    <s v="27 -09-2021"/>
    <x v="0"/>
    <x v="0"/>
    <n v="5"/>
    <m/>
    <m/>
    <m/>
    <m/>
    <m/>
  </r>
  <r>
    <x v="5"/>
    <x v="36"/>
    <s v="Emakhazeni LM"/>
    <n v="6875635"/>
    <x v="1225"/>
    <n v="2"/>
    <x v="2"/>
    <s v="J&amp;J"/>
    <d v="2021-07-30T00:00:00"/>
    <s v="27 -09-2021"/>
    <x v="0"/>
    <x v="0"/>
    <n v="5"/>
    <m/>
    <m/>
    <m/>
    <m/>
    <m/>
  </r>
  <r>
    <x v="5"/>
    <x v="36"/>
    <s v="Steve Tshwete LM"/>
    <n v="6371436"/>
    <x v="1145"/>
    <n v="5"/>
    <x v="2"/>
    <s v="Pfizer"/>
    <d v="2021-07-15T00:00:00"/>
    <s v="27 -09-2021"/>
    <x v="0"/>
    <x v="0"/>
    <n v="5"/>
    <m/>
    <m/>
    <m/>
    <m/>
    <m/>
  </r>
  <r>
    <x v="5"/>
    <x v="36"/>
    <s v="Emalahleni LM"/>
    <n v="6782587"/>
    <x v="1199"/>
    <n v="2"/>
    <x v="2"/>
    <s v="Pfizer"/>
    <d v="2021-07-15T00:00:00"/>
    <s v="27 -09-2021"/>
    <x v="0"/>
    <x v="0"/>
    <n v="5"/>
    <m/>
    <m/>
    <m/>
    <m/>
    <m/>
  </r>
  <r>
    <x v="5"/>
    <x v="36"/>
    <s v="Dr JS Moroka LM"/>
    <n v="6611507"/>
    <x v="1229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877517"/>
    <x v="1230"/>
    <n v="4"/>
    <x v="6"/>
    <s v="Pfizer"/>
    <d v="2021-07-15T00:00:00"/>
    <s v="27 -09-2021"/>
    <x v="0"/>
    <x v="0"/>
    <n v="5"/>
    <m/>
    <m/>
    <m/>
    <m/>
    <m/>
  </r>
  <r>
    <x v="5"/>
    <x v="36"/>
    <s v="Thembisile Hani LM"/>
    <n v="6768567"/>
    <x v="1228"/>
    <n v="4"/>
    <x v="2"/>
    <s v="J&amp;J"/>
    <d v="2021-07-30T00:00:00"/>
    <s v="27 -09-2021"/>
    <x v="0"/>
    <x v="0"/>
    <n v="5"/>
    <m/>
    <m/>
    <m/>
    <m/>
    <m/>
  </r>
  <r>
    <x v="5"/>
    <x v="36"/>
    <s v="Dr JS Moroka LM"/>
    <n v="6384591"/>
    <x v="1232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375727"/>
    <x v="123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542218"/>
    <x v="1234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863611"/>
    <x v="1235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77848"/>
    <x v="1236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384482"/>
    <x v="1343"/>
    <n v="4"/>
    <x v="6"/>
    <s v="J&amp;J"/>
    <d v="2021-07-30T00:00:00"/>
    <s v="27 -09-2021"/>
    <x v="0"/>
    <x v="0"/>
    <n v="5"/>
    <m/>
    <m/>
    <m/>
    <m/>
    <m/>
  </r>
  <r>
    <x v="5"/>
    <x v="36"/>
    <s v="Dr JS Moroka LM"/>
    <n v="6280510"/>
    <x v="1238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654560"/>
    <x v="1239"/>
    <n v="4"/>
    <x v="6"/>
    <s v="Pfizer"/>
    <d v="2021-07-15T00:00:00"/>
    <s v="27 -09-2021"/>
    <x v="0"/>
    <x v="0"/>
    <n v="5"/>
    <m/>
    <m/>
    <m/>
    <m/>
    <m/>
  </r>
  <r>
    <x v="5"/>
    <x v="36"/>
    <s v="Dr JS Moroka LM"/>
    <n v="6261281"/>
    <x v="1240"/>
    <n v="3"/>
    <x v="6"/>
    <s v="Pfizer"/>
    <d v="2021-07-15T00:00:00"/>
    <s v="27 -09-2021"/>
    <x v="0"/>
    <x v="0"/>
    <n v="5"/>
    <m/>
    <m/>
    <m/>
    <m/>
    <m/>
  </r>
  <r>
    <x v="5"/>
    <x v="36"/>
    <s v="Dr JS Moroka LM"/>
    <n v="6524767"/>
    <x v="1242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21689"/>
    <x v="124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315244"/>
    <x v="1244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689280"/>
    <x v="1245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278560"/>
    <x v="1346"/>
    <n v="4"/>
    <x v="6"/>
    <s v="J&amp;J"/>
    <d v="2021-07-30T00:00:00"/>
    <s v="27 -09-2021"/>
    <x v="0"/>
    <x v="0"/>
    <n v="5"/>
    <m/>
    <m/>
    <m/>
    <m/>
    <m/>
  </r>
  <r>
    <x v="5"/>
    <x v="36"/>
    <s v="Dr JS Moroka LM"/>
    <n v="6138736"/>
    <x v="1247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187492"/>
    <x v="1248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135076"/>
    <x v="1249"/>
    <n v="3"/>
    <x v="6"/>
    <s v="Pfizer"/>
    <d v="2021-07-15T00:00:00"/>
    <s v="27 -09-2021"/>
    <x v="0"/>
    <x v="0"/>
    <n v="5"/>
    <m/>
    <m/>
    <m/>
    <m/>
    <m/>
  </r>
  <r>
    <x v="5"/>
    <x v="36"/>
    <s v="Dr JS Moroka LM"/>
    <n v="6140979"/>
    <x v="1250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671619"/>
    <x v="1251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687967"/>
    <x v="1252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596360"/>
    <x v="1253"/>
    <n v="1"/>
    <x v="6"/>
    <s v="Pfizer"/>
    <d v="2021-07-15T00:00:00"/>
    <s v="27 -09-2021"/>
    <x v="0"/>
    <x v="0"/>
    <n v="5"/>
    <m/>
    <m/>
    <m/>
    <m/>
    <m/>
  </r>
  <r>
    <x v="5"/>
    <x v="36"/>
    <s v="Dr JS Moroka LM"/>
    <n v="6325819"/>
    <x v="1254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281135"/>
    <x v="1347"/>
    <n v="2"/>
    <x v="6"/>
    <s v="J&amp;J"/>
    <d v="2021-07-30T00:00:00"/>
    <s v="27 -09-2021"/>
    <x v="0"/>
    <x v="0"/>
    <n v="5"/>
    <m/>
    <m/>
    <m/>
    <m/>
    <m/>
  </r>
  <r>
    <x v="5"/>
    <x v="36"/>
    <s v="Dr JS Moroka LM"/>
    <n v="6544023"/>
    <x v="1256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130450"/>
    <x v="1257"/>
    <n v="1"/>
    <x v="6"/>
    <s v="Pfizer"/>
    <d v="2021-07-15T00:00:00"/>
    <s v="27 -09-2021"/>
    <x v="0"/>
    <x v="0"/>
    <n v="5"/>
    <m/>
    <m/>
    <m/>
    <m/>
    <m/>
  </r>
  <r>
    <x v="5"/>
    <x v="36"/>
    <s v="Emakhazeni LM"/>
    <n v="6690583"/>
    <x v="1258"/>
    <n v="1"/>
    <x v="6"/>
    <s v="Pfizer"/>
    <d v="2021-07-15T00:00:00"/>
    <s v="27 -09-2021"/>
    <x v="0"/>
    <x v="0"/>
    <n v="5"/>
    <m/>
    <m/>
    <m/>
    <m/>
    <m/>
  </r>
  <r>
    <x v="5"/>
    <x v="36"/>
    <s v="Emakhazeni LM"/>
    <n v="6136068"/>
    <x v="1162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616172"/>
    <x v="1259"/>
    <n v="2"/>
    <x v="6"/>
    <s v="Pfizer"/>
    <d v="2021-07-15T00:00:00"/>
    <s v="27 -09-2021"/>
    <x v="0"/>
    <x v="0"/>
    <n v="5"/>
    <m/>
    <m/>
    <m/>
    <m/>
    <m/>
  </r>
  <r>
    <x v="5"/>
    <x v="36"/>
    <s v="Emakhazeni LM"/>
    <n v="6829097"/>
    <x v="1163"/>
    <n v="2"/>
    <x v="6"/>
    <s v="Pfizer"/>
    <d v="2021-07-15T00:00:00"/>
    <s v="27 -09-2021"/>
    <x v="0"/>
    <x v="0"/>
    <n v="5"/>
    <m/>
    <m/>
    <m/>
    <m/>
    <m/>
  </r>
  <r>
    <x v="5"/>
    <x v="36"/>
    <s v="Dr JS Moroka LM"/>
    <n v="6532515"/>
    <x v="1348"/>
    <n v="1"/>
    <x v="6"/>
    <s v="J&amp;J"/>
    <d v="2021-07-30T00:00:00"/>
    <s v="27 -09-2021"/>
    <x v="0"/>
    <x v="0"/>
    <n v="5"/>
    <m/>
    <m/>
    <m/>
    <m/>
    <m/>
  </r>
  <r>
    <x v="5"/>
    <x v="36"/>
    <s v="Emalahleni LM"/>
    <n v="6211762"/>
    <x v="1202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778469"/>
    <x v="1261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264348"/>
    <x v="1262"/>
    <n v="1"/>
    <x v="6"/>
    <s v="Pfizer"/>
    <d v="2021-07-15T00:00:00"/>
    <s v="27 -09-2021"/>
    <x v="0"/>
    <x v="0"/>
    <n v="5"/>
    <m/>
    <m/>
    <m/>
    <m/>
    <m/>
  </r>
  <r>
    <x v="5"/>
    <x v="36"/>
    <s v="Emalahleni LM"/>
    <n v="6757938"/>
    <x v="1263"/>
    <n v="3"/>
    <x v="6"/>
    <s v="Pfizer"/>
    <d v="2021-07-15T00:00:00"/>
    <s v="27 -09-2021"/>
    <x v="0"/>
    <x v="0"/>
    <n v="5"/>
    <m/>
    <m/>
    <m/>
    <m/>
    <m/>
  </r>
  <r>
    <x v="5"/>
    <x v="36"/>
    <s v="Emalahleni LM"/>
    <n v="6237477"/>
    <x v="1264"/>
    <n v="4"/>
    <x v="6"/>
    <s v="Pfizer"/>
    <d v="2021-07-15T00:00:00"/>
    <s v="27 -09-2021"/>
    <x v="0"/>
    <x v="0"/>
    <n v="5"/>
    <m/>
    <m/>
    <m/>
    <m/>
    <m/>
  </r>
  <r>
    <x v="5"/>
    <x v="36"/>
    <s v="Emakhazeni LM"/>
    <n v="6716131"/>
    <x v="1260"/>
    <n v="1"/>
    <x v="6"/>
    <s v="J&amp;J"/>
    <d v="2021-07-30T00:00:00"/>
    <s v="27 -09-2021"/>
    <x v="0"/>
    <x v="0"/>
    <n v="5"/>
    <m/>
    <m/>
    <m/>
    <m/>
    <m/>
  </r>
  <r>
    <x v="5"/>
    <x v="36"/>
    <s v="Emalahleni LM"/>
    <n v="6648213"/>
    <x v="1265"/>
    <n v="4"/>
    <x v="6"/>
    <s v="J&amp;J"/>
    <d v="2021-07-30T00:00:00"/>
    <s v="27 -09-2021"/>
    <x v="0"/>
    <x v="0"/>
    <n v="5"/>
    <m/>
    <m/>
    <m/>
    <m/>
    <m/>
  </r>
  <r>
    <x v="5"/>
    <x v="36"/>
    <s v="Emalahleni LM"/>
    <n v="6253776"/>
    <x v="1485"/>
    <n v="4"/>
    <x v="6"/>
    <s v="J&amp;J"/>
    <d v="2021-07-30T00:00:00"/>
    <s v="27 -09-2021"/>
    <x v="0"/>
    <x v="0"/>
    <n v="5"/>
    <m/>
    <m/>
    <m/>
    <m/>
    <m/>
  </r>
  <r>
    <x v="5"/>
    <x v="36"/>
    <s v="Emalahleni LM"/>
    <n v="6476812"/>
    <x v="1267"/>
    <n v="3"/>
    <x v="6"/>
    <s v="Pfizer"/>
    <d v="2021-07-15T00:00:00"/>
    <s v="27 -09-2021"/>
    <x v="0"/>
    <x v="0"/>
    <n v="5"/>
    <m/>
    <m/>
    <m/>
    <m/>
    <m/>
  </r>
  <r>
    <x v="5"/>
    <x v="36"/>
    <s v="Emalahleni LM"/>
    <n v="6413140"/>
    <x v="1268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541559"/>
    <x v="1269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638985"/>
    <x v="1203"/>
    <n v="3"/>
    <x v="6"/>
    <s v="Pfizer"/>
    <d v="2021-07-15T00:00:00"/>
    <s v="27 -09-2021"/>
    <x v="0"/>
    <x v="0"/>
    <n v="5"/>
    <m/>
    <m/>
    <m/>
    <m/>
    <m/>
  </r>
  <r>
    <x v="5"/>
    <x v="36"/>
    <s v="Steve Tshwete LM"/>
    <n v="6172375"/>
    <x v="1270"/>
    <n v="2"/>
    <x v="6"/>
    <s v="Pfizer"/>
    <d v="2021-07-15T00:00:00"/>
    <s v="27 -09-2021"/>
    <x v="0"/>
    <x v="0"/>
    <n v="5"/>
    <m/>
    <m/>
    <m/>
    <m/>
    <m/>
  </r>
  <r>
    <x v="5"/>
    <x v="36"/>
    <s v="Steve Tshwete LM"/>
    <n v="6288211"/>
    <x v="1271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894308"/>
    <x v="1273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59063"/>
    <x v="1274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75629"/>
    <x v="1275"/>
    <n v="2"/>
    <x v="6"/>
    <s v="Pfizer"/>
    <d v="2021-07-15T00:00:00"/>
    <s v="27 -09-2021"/>
    <x v="0"/>
    <x v="0"/>
    <n v="5"/>
    <m/>
    <m/>
    <m/>
    <m/>
    <m/>
  </r>
  <r>
    <x v="5"/>
    <x v="36"/>
    <s v="Emalahleni LM"/>
    <n v="6795354"/>
    <x v="1237"/>
    <n v="4"/>
    <x v="6"/>
    <s v="J&amp;J"/>
    <d v="2021-07-30T00:00:00"/>
    <s v="27 -09-2021"/>
    <x v="0"/>
    <x v="0"/>
    <n v="5"/>
    <m/>
    <m/>
    <m/>
    <m/>
    <m/>
  </r>
  <r>
    <x v="5"/>
    <x v="36"/>
    <s v="Thembisile Hani LM"/>
    <n v="6569516"/>
    <x v="127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40436"/>
    <x v="1278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397870"/>
    <x v="1279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65270"/>
    <x v="1280"/>
    <n v="1"/>
    <x v="6"/>
    <s v="Pfizer"/>
    <d v="2021-07-15T00:00:00"/>
    <s v="27 -09-2021"/>
    <x v="0"/>
    <x v="0"/>
    <n v="5"/>
    <m/>
    <m/>
    <m/>
    <m/>
    <m/>
  </r>
  <r>
    <x v="5"/>
    <x v="36"/>
    <s v="Steve Tshwete LM"/>
    <n v="6257028"/>
    <x v="1349"/>
    <n v="2"/>
    <x v="6"/>
    <s v="J&amp;J"/>
    <d v="2021-07-30T00:00:00"/>
    <s v="27 -09-2021"/>
    <x v="0"/>
    <x v="0"/>
    <n v="5"/>
    <m/>
    <m/>
    <m/>
    <m/>
    <m/>
  </r>
  <r>
    <x v="5"/>
    <x v="36"/>
    <s v="Thembisile Hani LM"/>
    <n v="6189332"/>
    <x v="1282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538849"/>
    <x v="1283"/>
    <n v="1"/>
    <x v="6"/>
    <s v="Pfizer"/>
    <d v="2021-07-15T00:00:00"/>
    <s v="27 -09-2021"/>
    <x v="0"/>
    <x v="0"/>
    <n v="5"/>
    <m/>
    <m/>
    <m/>
    <m/>
    <m/>
  </r>
  <r>
    <x v="5"/>
    <x v="36"/>
    <s v="Thembisile Hani LM"/>
    <n v="6485186"/>
    <x v="1284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439234"/>
    <x v="1285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834189"/>
    <x v="1350"/>
    <n v="1"/>
    <x v="6"/>
    <s v="J&amp;J"/>
    <d v="2021-07-30T00:00:00"/>
    <s v="27 -09-2021"/>
    <x v="0"/>
    <x v="0"/>
    <n v="5"/>
    <m/>
    <m/>
    <m/>
    <m/>
    <m/>
  </r>
  <r>
    <x v="5"/>
    <x v="36"/>
    <s v="Thembisile Hani LM"/>
    <n v="6215916"/>
    <x v="1212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358742"/>
    <x v="128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80239"/>
    <x v="1288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614102"/>
    <x v="1352"/>
    <n v="3"/>
    <x v="6"/>
    <s v="J&amp;J"/>
    <d v="2021-07-30T00:00:00"/>
    <s v="27 -09-2021"/>
    <x v="0"/>
    <x v="0"/>
    <n v="5"/>
    <m/>
    <m/>
    <m/>
    <m/>
    <m/>
  </r>
  <r>
    <x v="5"/>
    <x v="36"/>
    <s v="Thembisile Hani LM"/>
    <n v="6565920"/>
    <x v="1290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469152"/>
    <x v="1291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643237"/>
    <x v="1292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112658"/>
    <x v="1293"/>
    <n v="4"/>
    <x v="6"/>
    <s v="Pfizer"/>
    <d v="2021-07-15T00:00:00"/>
    <s v="27 -09-2021"/>
    <x v="0"/>
    <x v="0"/>
    <n v="5"/>
    <m/>
    <m/>
    <m/>
    <m/>
    <m/>
  </r>
  <r>
    <x v="5"/>
    <x v="36"/>
    <s v="Thembisile Hani LM"/>
    <n v="6191425"/>
    <x v="1355"/>
    <n v="3"/>
    <x v="6"/>
    <s v="J&amp;J"/>
    <d v="2021-07-30T00:00:00"/>
    <s v="27 -09-2021"/>
    <x v="0"/>
    <x v="0"/>
    <n v="5"/>
    <m/>
    <m/>
    <m/>
    <m/>
    <m/>
  </r>
  <r>
    <x v="5"/>
    <x v="36"/>
    <s v="Thembisile Hani LM"/>
    <n v="6877517"/>
    <x v="1295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783672"/>
    <x v="1359"/>
    <n v="1"/>
    <x v="6"/>
    <s v="J&amp;J"/>
    <d v="2021-07-30T00:00:00"/>
    <s v="27 -09-2021"/>
    <x v="0"/>
    <x v="0"/>
    <n v="5"/>
    <m/>
    <m/>
    <m/>
    <m/>
    <m/>
  </r>
  <r>
    <x v="5"/>
    <x v="36"/>
    <s v="Thembisile Hani LM"/>
    <n v="6322826"/>
    <x v="1297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99288"/>
    <x v="1298"/>
    <n v="2"/>
    <x v="6"/>
    <s v="Pfizer"/>
    <d v="2021-07-15T00:00:00"/>
    <s v="27 -09-2021"/>
    <x v="0"/>
    <x v="0"/>
    <n v="5"/>
    <m/>
    <m/>
    <m/>
    <m/>
    <m/>
  </r>
  <r>
    <x v="5"/>
    <x v="36"/>
    <s v="Thembisile Hani LM"/>
    <n v="6358206"/>
    <x v="1299"/>
    <n v="4"/>
    <x v="6"/>
    <s v="Pfizer"/>
    <d v="2021-07-15T00:00:00"/>
    <s v="27 -09-2021"/>
    <x v="0"/>
    <x v="0"/>
    <n v="5"/>
    <m/>
    <m/>
    <m/>
    <m/>
    <m/>
  </r>
  <r>
    <x v="5"/>
    <x v="36"/>
    <s v="Victor Khanye LM"/>
    <n v="6125037"/>
    <x v="1300"/>
    <n v="3"/>
    <x v="6"/>
    <s v="Pfizer"/>
    <d v="2021-07-15T00:00:00"/>
    <s v="27 -09-2021"/>
    <x v="0"/>
    <x v="0"/>
    <n v="5"/>
    <m/>
    <m/>
    <m/>
    <m/>
    <m/>
  </r>
  <r>
    <x v="5"/>
    <x v="36"/>
    <s v="Thembisile Hani LM"/>
    <n v="6185912"/>
    <x v="1361"/>
    <n v="3"/>
    <x v="6"/>
    <s v="J&amp;J"/>
    <d v="2021-07-30T00:00:00"/>
    <s v="27 -09-2021"/>
    <x v="0"/>
    <x v="0"/>
    <n v="5"/>
    <m/>
    <m/>
    <m/>
    <m/>
    <m/>
  </r>
  <r>
    <x v="5"/>
    <x v="36"/>
    <s v="Victor Khanye LM"/>
    <n v="6778031"/>
    <x v="1301"/>
    <n v="2"/>
    <x v="6"/>
    <s v="Pfizer"/>
    <d v="2021-07-15T00:00:00"/>
    <s v="27 -09-2021"/>
    <x v="0"/>
    <x v="0"/>
    <n v="5"/>
    <m/>
    <m/>
    <m/>
    <m/>
    <m/>
  </r>
  <r>
    <x v="6"/>
    <x v="39"/>
    <s v="Ratlou"/>
    <s v="7764752"/>
    <x v="1486"/>
    <n v="4"/>
    <x v="2"/>
    <s v="Pfizer"/>
    <d v="2021-06-14T00:00:00"/>
    <d v="2021-10-31T00:00:00"/>
    <x v="3"/>
    <x v="1"/>
    <n v="6"/>
    <n v="7737936"/>
    <s v="Aurum Trading Pharmacy Klerksdorp"/>
    <m/>
    <n v="160"/>
    <n v="960"/>
  </r>
  <r>
    <x v="6"/>
    <x v="39"/>
    <s v="Tswaing"/>
    <s v="7496026"/>
    <x v="1487"/>
    <n v="5"/>
    <x v="2"/>
    <s v="Pfizer"/>
    <d v="2021-06-14T00:00:00"/>
    <d v="2021-10-31T00:00:00"/>
    <x v="3"/>
    <x v="1"/>
    <n v="6"/>
    <n v="7344288"/>
    <s v="Aurum Trading Pharmacy Klerksdorp"/>
    <m/>
    <n v="200"/>
    <n v="1200"/>
  </r>
  <r>
    <x v="6"/>
    <x v="39"/>
    <s v="Ramotshele Moiloa"/>
    <s v="7580782"/>
    <x v="1488"/>
    <n v="5"/>
    <x v="2"/>
    <s v="Pfizer"/>
    <d v="2021-06-14T00:00:00"/>
    <d v="2021-10-31T00:00:00"/>
    <x v="3"/>
    <x v="1"/>
    <n v="6"/>
    <n v="7580782"/>
    <s v="Aurum Trading Pharmacy Klerksdorp"/>
    <m/>
    <n v="200"/>
    <n v="1200"/>
  </r>
  <r>
    <x v="6"/>
    <x v="39"/>
    <s v="Disobotla"/>
    <s v="7853053"/>
    <x v="1489"/>
    <n v="5"/>
    <x v="2"/>
    <s v="Pfizer"/>
    <d v="2021-06-14T00:00:00"/>
    <d v="2021-10-31T00:00:00"/>
    <x v="3"/>
    <x v="1"/>
    <n v="6"/>
    <n v="7855053"/>
    <s v="Aurum Trading Pharmacy Klerksdorp"/>
    <m/>
    <n v="200"/>
    <n v="1200"/>
  </r>
  <r>
    <x v="6"/>
    <x v="39"/>
    <s v="Tswaing"/>
    <s v="7246559"/>
    <x v="1490"/>
    <n v="4"/>
    <x v="2"/>
    <s v="Pfizer"/>
    <d v="2021-06-14T00:00:00"/>
    <d v="2021-10-31T00:00:00"/>
    <x v="3"/>
    <x v="1"/>
    <n v="6"/>
    <n v="7344288"/>
    <s v="Aurum Trading Pharmacy Klerksdorp"/>
    <m/>
    <n v="160"/>
    <n v="960"/>
  </r>
  <r>
    <x v="6"/>
    <x v="39"/>
    <s v="Disobotla"/>
    <s v="7380045"/>
    <x v="1491"/>
    <n v="4"/>
    <x v="2"/>
    <s v="Pfizer"/>
    <d v="2021-06-14T00:00:00"/>
    <d v="2021-10-31T00:00:00"/>
    <x v="3"/>
    <x v="1"/>
    <n v="6"/>
    <n v="1804442"/>
    <s v="Aurum Trading Pharmacy Klerksdorp"/>
    <m/>
    <n v="160"/>
    <n v="960"/>
  </r>
  <r>
    <x v="6"/>
    <x v="39"/>
    <s v="Mahikeng"/>
    <s v="7881127"/>
    <x v="1492"/>
    <n v="4"/>
    <x v="2"/>
    <s v="Pfizer"/>
    <d v="2021-06-14T00:00:00"/>
    <d v="2021-10-31T00:00:00"/>
    <x v="3"/>
    <x v="1"/>
    <n v="6"/>
    <n v="7737936"/>
    <s v="Aurum Trading Pharmacy Klerksdorp"/>
    <m/>
    <n v="160"/>
    <n v="960"/>
  </r>
  <r>
    <x v="6"/>
    <x v="40"/>
    <s v="Maqwassie hills"/>
    <s v="7784307"/>
    <x v="1493"/>
    <n v="2"/>
    <x v="2"/>
    <s v="Pfizer"/>
    <d v="2021-06-14T00:00:00"/>
    <d v="2021-10-31T00:00:00"/>
    <x v="3"/>
    <x v="1"/>
    <n v="6"/>
    <n v="7363355"/>
    <s v="Aurum Trading Pharmacy Klerksdorp"/>
    <m/>
    <n v="80"/>
    <n v="480"/>
  </r>
  <r>
    <x v="6"/>
    <x v="40"/>
    <s v="Maqwassie hills"/>
    <s v="7556590"/>
    <x v="1494"/>
    <n v="2"/>
    <x v="2"/>
    <s v="Pfizer"/>
    <d v="2021-06-14T00:00:00"/>
    <d v="2021-10-31T00:00:00"/>
    <x v="3"/>
    <x v="1"/>
    <n v="6"/>
    <n v="7363355"/>
    <s v="Aurum Trading Pharmacy Klerksdorp"/>
    <m/>
    <n v="80"/>
    <n v="480"/>
  </r>
  <r>
    <x v="6"/>
    <x v="40"/>
    <s v="Matlosana"/>
    <s v="7276385"/>
    <x v="1495"/>
    <n v="4"/>
    <x v="2"/>
    <s v="Pfizer"/>
    <d v="2021-06-14T00:00:00"/>
    <d v="2021-10-31T00:00:00"/>
    <x v="3"/>
    <x v="1"/>
    <n v="6"/>
    <n v="7311158"/>
    <s v="Aurum Trading Pharmacy Klerksdorp"/>
    <m/>
    <n v="160"/>
    <n v="960"/>
  </r>
  <r>
    <x v="6"/>
    <x v="40"/>
    <s v="Matlosana"/>
    <s v="7729758"/>
    <x v="1496"/>
    <n v="2"/>
    <x v="2"/>
    <s v="Pfizer"/>
    <d v="2021-06-14T00:00:00"/>
    <d v="2021-10-31T00:00:00"/>
    <x v="3"/>
    <x v="1"/>
    <n v="6"/>
    <n v="7311158"/>
    <s v="Aurum Trading Pharmacy Klerksdorp"/>
    <m/>
    <n v="80"/>
    <n v="480"/>
  </r>
  <r>
    <x v="6"/>
    <x v="40"/>
    <s v="Matlosana"/>
    <s v="7144170"/>
    <x v="1497"/>
    <n v="2"/>
    <x v="2"/>
    <s v="Pfizer"/>
    <d v="2021-06-14T00:00:00"/>
    <d v="2021-10-31T00:00:00"/>
    <x v="3"/>
    <x v="1"/>
    <n v="6"/>
    <n v="7311158"/>
    <s v="Aurum Trading Pharmacy Klerksdorp"/>
    <m/>
    <n v="80"/>
    <n v="480"/>
  </r>
  <r>
    <x v="6"/>
    <x v="40"/>
    <s v="JB Marks"/>
    <s v="7616648"/>
    <x v="1498"/>
    <n v="3"/>
    <x v="2"/>
    <s v="Pfizer"/>
    <d v="2021-06-14T00:00:00"/>
    <d v="2021-10-31T00:00:00"/>
    <x v="3"/>
    <x v="1"/>
    <n v="6"/>
    <n v="7274639"/>
    <s v="Aurum Trading Pharmacy Klerksdorp"/>
    <m/>
    <n v="120"/>
    <n v="720"/>
  </r>
  <r>
    <x v="6"/>
    <x v="41"/>
    <s v="Moretele"/>
    <n v="7689718"/>
    <x v="1499"/>
    <n v="15"/>
    <x v="2"/>
    <s v="Pfizer"/>
    <d v="2021-06-14T00:00:00"/>
    <d v="2021-10-31T00:00:00"/>
    <x v="3"/>
    <x v="1"/>
    <n v="6"/>
    <n v="7689718"/>
    <s v="Aurum Rustenburg Pharmacy"/>
    <m/>
    <n v="600"/>
    <n v="3600"/>
  </r>
  <r>
    <x v="6"/>
    <x v="41"/>
    <s v="Kgetleng"/>
    <s v="7263037"/>
    <x v="1500"/>
    <n v="10"/>
    <x v="2"/>
    <s v="Pfizer"/>
    <d v="2021-06-14T00:00:00"/>
    <d v="2021-10-31T00:00:00"/>
    <x v="3"/>
    <x v="1"/>
    <n v="6"/>
    <n v="7263037"/>
    <s v="Aurum Rustenburg Pharmacy"/>
    <m/>
    <n v="400"/>
    <n v="2400"/>
  </r>
  <r>
    <x v="6"/>
    <x v="41"/>
    <s v="Kgetleng"/>
    <s v="7540299"/>
    <x v="1501"/>
    <n v="7"/>
    <x v="2"/>
    <s v="Pfizer"/>
    <d v="2021-06-14T00:00:00"/>
    <d v="2021-10-31T00:00:00"/>
    <x v="3"/>
    <x v="1"/>
    <n v="6"/>
    <n v="7263037"/>
    <s v="Aurum Rustenburg Pharmacy"/>
    <m/>
    <n v="280"/>
    <n v="1680"/>
  </r>
  <r>
    <x v="6"/>
    <x v="41"/>
    <s v="Moses Kotane"/>
    <s v="7478052"/>
    <x v="1502"/>
    <n v="6"/>
    <x v="2"/>
    <s v="Pfizer"/>
    <d v="2021-06-14T00:00:00"/>
    <d v="2021-10-31T00:00:00"/>
    <x v="3"/>
    <x v="1"/>
    <n v="6"/>
    <n v="7123388"/>
    <s v="Aurum Rustenburg Pharmacy"/>
    <m/>
    <n v="240"/>
    <n v="1440"/>
  </r>
  <r>
    <x v="6"/>
    <x v="41"/>
    <s v="Rustenburg"/>
    <s v="7135106"/>
    <x v="1503"/>
    <n v="12"/>
    <x v="2"/>
    <s v="Pfizer"/>
    <d v="2021-06-14T00:00:00"/>
    <d v="2021-10-31T00:00:00"/>
    <x v="3"/>
    <x v="1"/>
    <n v="6"/>
    <n v="7784357"/>
    <s v="Aurum Rustenburg Pharmacy"/>
    <m/>
    <n v="480"/>
    <n v="2880"/>
  </r>
  <r>
    <x v="6"/>
    <x v="41"/>
    <s v="Madibeng"/>
    <n v="7822521"/>
    <x v="1504"/>
    <n v="6"/>
    <x v="2"/>
    <s v="Pfizer"/>
    <d v="2021-06-14T00:00:00"/>
    <d v="2021-10-31T00:00:00"/>
    <x v="3"/>
    <x v="1"/>
    <n v="6"/>
    <n v="7822521"/>
    <s v="Aurum Rustenburg Pharmacy"/>
    <m/>
    <n v="240"/>
    <n v="1440"/>
  </r>
  <r>
    <x v="6"/>
    <x v="40"/>
    <s v="Matlosana"/>
    <n v="7311158"/>
    <x v="1505"/>
    <n v="10"/>
    <x v="2"/>
    <s v="Pfizer"/>
    <d v="2021-05-17T00:00:00"/>
    <d v="2021-10-31T00:00:00"/>
    <x v="3"/>
    <x v="1"/>
    <n v="6"/>
    <n v="3372415"/>
    <s v="Aurum Trading Pharmacy Klerksdorp"/>
    <m/>
    <n v="400"/>
    <n v="2400"/>
  </r>
  <r>
    <x v="6"/>
    <x v="40"/>
    <s v="JB Marks"/>
    <n v="7274639"/>
    <x v="1506"/>
    <n v="8"/>
    <x v="2"/>
    <s v="Pfizer"/>
    <d v="2021-05-17T00:00:00"/>
    <d v="2021-10-31T00:00:00"/>
    <x v="3"/>
    <x v="1"/>
    <n v="6"/>
    <n v="3372415"/>
    <s v="Aurum Trading Pharmacy Klerksdorp"/>
    <m/>
    <n v="320"/>
    <n v="1920"/>
  </r>
  <r>
    <x v="6"/>
    <x v="40"/>
    <s v="Matlosana"/>
    <s v="7740937"/>
    <x v="1507"/>
    <n v="10"/>
    <x v="2"/>
    <s v="Pfizer"/>
    <d v="2021-05-31T00:00:00"/>
    <d v="2021-10-31T00:00:00"/>
    <x v="3"/>
    <x v="1"/>
    <n v="6"/>
    <n v="3372415"/>
    <s v="Aurum Trading Pharmacy Klerksdorp"/>
    <m/>
    <n v="400"/>
    <n v="2400"/>
  </r>
  <r>
    <x v="6"/>
    <x v="40"/>
    <s v="Matlosana"/>
    <s v="7679535"/>
    <x v="1508"/>
    <n v="6"/>
    <x v="2"/>
    <s v="Pfizer"/>
    <d v="2021-05-31T00:00:00"/>
    <d v="2021-10-31T00:00:00"/>
    <x v="3"/>
    <x v="1"/>
    <n v="6"/>
    <n v="3372415"/>
    <s v="Aurum Trading Pharmacy Klerksdorp"/>
    <m/>
    <n v="240"/>
    <n v="1440"/>
  </r>
  <r>
    <x v="6"/>
    <x v="40"/>
    <s v="JB Marks"/>
    <n v="7139847"/>
    <x v="1509"/>
    <n v="5"/>
    <x v="2"/>
    <s v="Pfizer"/>
    <d v="2021-06-01T00:00:00"/>
    <d v="2021-10-31T00:00:00"/>
    <x v="3"/>
    <x v="1"/>
    <n v="6"/>
    <n v="7139847"/>
    <s v="Aurum Trading Pharmacy Klerksdorp"/>
    <m/>
    <n v="200"/>
    <n v="1200"/>
  </r>
  <r>
    <x v="6"/>
    <x v="40"/>
    <s v="Maqwassie Hills"/>
    <n v="7363355"/>
    <x v="1510"/>
    <n v="6"/>
    <x v="2"/>
    <s v="Pfizer"/>
    <d v="2021-05-31T00:00:00"/>
    <d v="2021-10-31T00:00:00"/>
    <x v="3"/>
    <x v="1"/>
    <n v="6"/>
    <n v="7139847"/>
    <s v="Aurum Trading Pharmacy Klerksdorp"/>
    <m/>
    <n v="240"/>
    <n v="1440"/>
  </r>
  <r>
    <x v="6"/>
    <x v="39"/>
    <s v="Tswaing"/>
    <n v="7261872"/>
    <x v="1511"/>
    <n v="4"/>
    <x v="2"/>
    <s v="Pfizer"/>
    <d v="2021-05-18T00:00:00"/>
    <d v="2021-10-31T00:00:00"/>
    <x v="3"/>
    <x v="1"/>
    <n v="6"/>
    <n v="3372415"/>
    <s v="Aurum Trading Pharmacy Klerksdorp"/>
    <m/>
    <n v="160"/>
    <n v="960"/>
  </r>
  <r>
    <x v="6"/>
    <x v="39"/>
    <s v="Mahikeng"/>
    <n v="7737936"/>
    <x v="1512"/>
    <n v="9"/>
    <x v="2"/>
    <s v="Pfizer"/>
    <d v="2021-05-18T00:00:00"/>
    <d v="2021-10-31T00:00:00"/>
    <x v="3"/>
    <x v="1"/>
    <n v="6"/>
    <n v="3372415"/>
    <s v="Aurum Trading Pharmacy Klerksdorp"/>
    <m/>
    <n v="360"/>
    <n v="2160"/>
  </r>
  <r>
    <x v="6"/>
    <x v="39"/>
    <s v="Ramotshele Moiloa"/>
    <n v="7481243"/>
    <x v="1513"/>
    <n v="3"/>
    <x v="2"/>
    <s v="Pfizer"/>
    <d v="2021-05-18T00:00:00"/>
    <d v="2021-10-31T00:00:00"/>
    <x v="3"/>
    <x v="1"/>
    <n v="6"/>
    <n v="3372415"/>
    <s v="Aurum Trading Pharmacy Klerksdorp"/>
    <m/>
    <n v="120"/>
    <n v="720"/>
  </r>
  <r>
    <x v="6"/>
    <x v="41"/>
    <s v="Rustenburg"/>
    <n v="7784357"/>
    <x v="1514"/>
    <n v="15"/>
    <x v="2"/>
    <s v="Pfizer"/>
    <d v="2021-05-17T00:00:00"/>
    <d v="2021-10-31T00:00:00"/>
    <x v="3"/>
    <x v="1"/>
    <n v="6"/>
    <n v="3451725"/>
    <s v="Aurum Rustenburg Pharmacy"/>
    <m/>
    <n v="600"/>
    <n v="3600"/>
  </r>
  <r>
    <x v="6"/>
    <x v="41"/>
    <s v="Madibeng"/>
    <n v="7540853"/>
    <x v="1515"/>
    <n v="15"/>
    <x v="2"/>
    <s v="Pfizer"/>
    <d v="2021-05-17T00:00:00"/>
    <d v="2021-10-31T00:00:00"/>
    <x v="3"/>
    <x v="1"/>
    <n v="6"/>
    <n v="3451725"/>
    <s v="Aurum Rustenburg Pharmacy"/>
    <m/>
    <n v="600"/>
    <n v="3600"/>
  </r>
  <r>
    <x v="6"/>
    <x v="41"/>
    <s v="Moses Kotane"/>
    <n v="7123388"/>
    <x v="1516"/>
    <n v="15"/>
    <x v="2"/>
    <s v="Pfizer"/>
    <d v="2021-06-01T00:00:00"/>
    <d v="2021-10-31T00:00:00"/>
    <x v="3"/>
    <x v="1"/>
    <n v="6"/>
    <n v="7123388"/>
    <s v="Aurum Rustenburg Pharmacy"/>
    <m/>
    <n v="600"/>
    <n v="3600"/>
  </r>
  <r>
    <x v="6"/>
    <x v="41"/>
    <s v="Moretele"/>
    <n v="7190527"/>
    <x v="1517"/>
    <n v="6"/>
    <x v="2"/>
    <s v="Pfizer"/>
    <d v="2021-08-01T00:00:00"/>
    <d v="2021-10-31T00:00:00"/>
    <x v="0"/>
    <x v="1"/>
    <n v="6"/>
    <n v="7190527"/>
    <s v="Aurum Rustenburg Pharmacy"/>
    <m/>
    <n v="240"/>
    <n v="1440"/>
  </r>
  <r>
    <x v="6"/>
    <x v="41"/>
    <s v="Moses Kotane"/>
    <n v="7249288"/>
    <x v="1518"/>
    <n v="10"/>
    <x v="2"/>
    <s v="Pfizer"/>
    <d v="2021-08-01T00:00:00"/>
    <d v="2021-10-31T00:00:00"/>
    <x v="0"/>
    <x v="1"/>
    <n v="6"/>
    <n v="7249288"/>
    <s v="Aurum Rustenburg Pharmacy"/>
    <m/>
    <n v="400"/>
    <n v="2400"/>
  </r>
  <r>
    <x v="6"/>
    <x v="41"/>
    <s v="Rustenburg"/>
    <s v="7379994"/>
    <x v="1519"/>
    <n v="8"/>
    <x v="2"/>
    <s v="Pfizer"/>
    <d v="2021-05-31T00:00:00"/>
    <d v="2021-07-31T00:00:00"/>
    <x v="3"/>
    <x v="1"/>
    <n v="6"/>
    <n v="3451725"/>
    <s v="Aurum Rustenburg Pharmacy"/>
    <m/>
    <n v="320"/>
    <n v="1920"/>
  </r>
  <r>
    <x v="6"/>
    <x v="42"/>
    <s v="Naledi"/>
    <n v="7748130"/>
    <x v="1520"/>
    <n v="10"/>
    <x v="2"/>
    <s v="Pfizer"/>
    <d v="2021-05-18T00:00:00"/>
    <d v="2021-07-31T00:00:00"/>
    <x v="3"/>
    <x v="1"/>
    <n v="6"/>
    <n v="3372415"/>
    <s v="Aurum Trading Pharmacy Klerksdorp"/>
    <m/>
    <n v="400"/>
    <n v="2400"/>
  </r>
  <r>
    <x v="6"/>
    <x v="42"/>
    <s v="Taung"/>
    <s v="7413022"/>
    <x v="1521"/>
    <n v="2"/>
    <x v="2"/>
    <s v="Pfizer"/>
    <d v="2021-06-14T00:00:00"/>
    <d v="2021-07-31T00:00:00"/>
    <x v="3"/>
    <x v="1"/>
    <n v="6"/>
    <n v="7253733"/>
    <s v="Aurum Trading Pharmacy Klerksdorp"/>
    <m/>
    <n v="80"/>
    <n v="480"/>
  </r>
  <r>
    <x v="6"/>
    <x v="42"/>
    <s v="Lekwa Temane"/>
    <s v="7857577"/>
    <x v="1522"/>
    <n v="5"/>
    <x v="2"/>
    <s v="Pfizer"/>
    <d v="2021-06-14T00:00:00"/>
    <d v="2021-07-31T00:00:00"/>
    <x v="3"/>
    <x v="1"/>
    <n v="6"/>
    <n v="7857577"/>
    <s v="Aurum Trading Pharmacy Klerksdorp"/>
    <m/>
    <n v="200"/>
    <n v="1200"/>
  </r>
  <r>
    <x v="6"/>
    <x v="42"/>
    <s v="Naledi"/>
    <s v="7856254"/>
    <x v="1523"/>
    <n v="5"/>
    <x v="2"/>
    <s v="Pfizer"/>
    <d v="2021-06-14T00:00:00"/>
    <d v="2021-07-31T00:00:00"/>
    <x v="3"/>
    <x v="1"/>
    <n v="6"/>
    <n v="7748130"/>
    <s v="Aurum Trading Pharmacy Klerksdorp"/>
    <m/>
    <n v="200"/>
    <n v="1200"/>
  </r>
  <r>
    <x v="6"/>
    <x v="42"/>
    <s v="Kagisano Molopo"/>
    <s v="7859218"/>
    <x v="1524"/>
    <n v="4"/>
    <x v="2"/>
    <s v="Pfizer"/>
    <d v="2021-06-14T00:00:00"/>
    <d v="2021-07-31T00:00:00"/>
    <x v="3"/>
    <x v="1"/>
    <n v="6"/>
    <n v="7748130"/>
    <s v="Aurum Trading Pharmacy Klerksdorp"/>
    <m/>
    <n v="160"/>
    <n v="960"/>
  </r>
  <r>
    <x v="6"/>
    <x v="42"/>
    <s v="Mamusa"/>
    <s v="7550470"/>
    <x v="1525"/>
    <n v="4"/>
    <x v="2"/>
    <s v="Pfizer"/>
    <d v="2021-06-14T00:00:00"/>
    <d v="2021-07-31T00:00:00"/>
    <x v="3"/>
    <x v="1"/>
    <n v="6"/>
    <n v="7748130"/>
    <s v="Aurum Trading Pharmacy Klerksdorp"/>
    <m/>
    <n v="160"/>
    <n v="960"/>
  </r>
  <r>
    <x v="6"/>
    <x v="42"/>
    <s v="Taung"/>
    <s v="7253733"/>
    <x v="1526"/>
    <n v="6"/>
    <x v="2"/>
    <s v="Pfizer"/>
    <d v="2021-06-14T00:00:00"/>
    <d v="2021-07-31T00:00:00"/>
    <x v="3"/>
    <x v="1"/>
    <n v="6"/>
    <n v="7253733"/>
    <s v="Aurum Trading Pharmacy Klerksdorp"/>
    <m/>
    <n v="240"/>
    <n v="1440"/>
  </r>
  <r>
    <x v="6"/>
    <x v="42"/>
    <s v="Mamusa"/>
    <s v="7170118"/>
    <x v="1527"/>
    <n v="5"/>
    <x v="2"/>
    <s v="Pfizer"/>
    <d v="2021-06-14T00:00:00"/>
    <d v="2021-07-31T00:00:00"/>
    <x v="3"/>
    <x v="1"/>
    <n v="6"/>
    <n v="7170118"/>
    <s v="Aurum Trading Pharmacy Klerksdorp"/>
    <m/>
    <n v="200"/>
    <n v="1200"/>
  </r>
  <r>
    <x v="7"/>
    <x v="43"/>
    <s v="Dikgatlong"/>
    <n v="8683601"/>
    <x v="1528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Dikgatlong"/>
    <n v="8683601"/>
    <x v="1529"/>
    <n v="3"/>
    <x v="22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Magareng"/>
    <n v="8619391"/>
    <x v="1530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Magareng"/>
    <n v="8619391"/>
    <x v="1531"/>
    <n v="3"/>
    <x v="5"/>
    <s v="J&amp;J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32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769554"/>
    <x v="1533"/>
    <n v="3"/>
    <x v="5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611954"/>
    <x v="1534"/>
    <n v="3"/>
    <x v="5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Phokwane "/>
    <n v="8849534"/>
    <x v="1535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849534"/>
    <x v="1536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849534"/>
    <x v="1537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849534"/>
    <x v="1538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39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Phokwane "/>
    <n v="8442059"/>
    <x v="1540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442059"/>
    <x v="1541"/>
    <n v="2"/>
    <x v="5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Phokwane "/>
    <n v="8442059"/>
    <x v="1542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363552"/>
    <x v="1543"/>
    <n v="6"/>
    <x v="2"/>
    <s v="Pfizer"/>
    <d v="2021-05-17T00:00:00"/>
    <d v="2022-03-31T00:00:00"/>
    <x v="3"/>
    <x v="2"/>
    <n v="5"/>
    <n v="8718758"/>
    <s v="PROVINCIAL DEPOT"/>
    <n v="1"/>
    <n v="300"/>
    <n v="1500"/>
  </r>
  <r>
    <x v="7"/>
    <x v="43"/>
    <s v="Sol Plaatjie "/>
    <n v="8354835"/>
    <x v="1544"/>
    <n v="4"/>
    <x v="2"/>
    <s v="Pfizer"/>
    <d v="2021-06-09T00:00:00"/>
    <d v="2022-03-31T00:00:00"/>
    <x v="3"/>
    <x v="2"/>
    <n v="5"/>
    <n v="8718758"/>
    <s v="PROVINCIAL DEPOT"/>
    <n v="4"/>
    <n v="200"/>
    <n v="1000"/>
  </r>
  <r>
    <x v="7"/>
    <x v="43"/>
    <s v="Sol Plaatjie "/>
    <n v="8698347"/>
    <x v="1545"/>
    <n v="3"/>
    <x v="2"/>
    <s v="Pfizer"/>
    <d v="2021-07-05T00:00:00"/>
    <d v="2022-03-31T00:00:00"/>
    <x v="3"/>
    <x v="2"/>
    <n v="5"/>
    <n v="8718758"/>
    <s v="PROVINCIAL DEPOT"/>
    <n v="8"/>
    <n v="150"/>
    <n v="750"/>
  </r>
  <r>
    <x v="7"/>
    <x v="43"/>
    <s v="Sol Plaatjie "/>
    <n v="8363552"/>
    <x v="1546"/>
    <n v="0"/>
    <x v="2"/>
    <s v="Pfizer"/>
    <d v="2021-07-12T00:00:00"/>
    <d v="2022-03-31T00:00:00"/>
    <x v="3"/>
    <x v="2"/>
    <n v="5"/>
    <n v="8718758"/>
    <s v="PROVINCIAL DEPOT"/>
    <n v="9"/>
    <n v="0"/>
    <n v="0"/>
  </r>
  <r>
    <x v="7"/>
    <x v="43"/>
    <s v="Sol Plaatjie "/>
    <n v="8787370"/>
    <x v="1547"/>
    <n v="8"/>
    <x v="22"/>
    <s v="Pfizer"/>
    <d v="2021-07-12T00:00:00"/>
    <d v="2022-03-31T00:00:00"/>
    <x v="3"/>
    <x v="2"/>
    <n v="5"/>
    <n v="8718758"/>
    <s v="PROVINCIAL DEPOT"/>
    <n v="9"/>
    <n v="400"/>
    <n v="2000"/>
  </r>
  <r>
    <x v="7"/>
    <x v="43"/>
    <s v="Sol Plaatjie "/>
    <n v="8389928"/>
    <x v="1548"/>
    <n v="4"/>
    <x v="2"/>
    <s v="Pfizer"/>
    <d v="2021-07-12T00:00:00"/>
    <d v="2022-03-31T00:00:00"/>
    <x v="3"/>
    <x v="2"/>
    <n v="5"/>
    <n v="8718758"/>
    <s v="PROVINCIAL DEPOT"/>
    <n v="9"/>
    <n v="200"/>
    <n v="1000"/>
  </r>
  <r>
    <x v="7"/>
    <x v="43"/>
    <s v="Sol Plaatjie "/>
    <n v="8354835"/>
    <x v="1544"/>
    <n v="3"/>
    <x v="2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Sol Plaatjie "/>
    <n v="8698347"/>
    <x v="1549"/>
    <n v="3"/>
    <x v="5"/>
    <s v="Pfizer"/>
    <d v="2021-07-12T00:00:00"/>
    <d v="2022-03-31T00:00:00"/>
    <x v="3"/>
    <x v="2"/>
    <n v="5"/>
    <n v="8718758"/>
    <s v="PROVINCIAL DEPOT"/>
    <n v="9"/>
    <n v="150"/>
    <n v="750"/>
  </r>
  <r>
    <x v="7"/>
    <x v="43"/>
    <s v="Sol Plaatjie "/>
    <n v="8365008"/>
    <x v="1550"/>
    <n v="2"/>
    <x v="5"/>
    <s v="Pfizer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223082"/>
    <x v="1551"/>
    <n v="2"/>
    <x v="2"/>
    <s v="J&amp;J"/>
    <d v="2021-07-12T00:00:00"/>
    <d v="2022-03-31T00:00:00"/>
    <x v="3"/>
    <x v="2"/>
    <n v="5"/>
    <n v="8718758"/>
    <s v="PROVINCIAL DEPOT"/>
    <n v="9"/>
    <n v="100"/>
    <n v="500"/>
  </r>
  <r>
    <x v="7"/>
    <x v="43"/>
    <s v="Sol Plaatjie "/>
    <n v="8223082"/>
    <x v="1552"/>
    <n v="4"/>
    <x v="5"/>
    <s v="J&amp;J"/>
    <d v="2021-07-12T00:00:00"/>
    <d v="2022-03-31T00:00:00"/>
    <x v="3"/>
    <x v="2"/>
    <n v="5"/>
    <n v="8718758"/>
    <s v="PROVINCIAL DEPOT"/>
    <n v="9"/>
    <n v="200"/>
    <n v="1000"/>
  </r>
  <r>
    <x v="7"/>
    <x v="43"/>
    <s v="Sol Plaatjie "/>
    <n v="8369590"/>
    <x v="1553"/>
    <n v="1"/>
    <x v="2"/>
    <s v="Pfizer"/>
    <d v="2021-07-12T00:00:00"/>
    <d v="2022-03-31T00:00:00"/>
    <x v="3"/>
    <x v="2"/>
    <n v="5"/>
    <n v="8718758"/>
    <s v="PROVINCIAL DEPOT"/>
    <n v="9"/>
    <n v="50"/>
    <n v="250"/>
  </r>
  <r>
    <x v="7"/>
    <x v="43"/>
    <s v="Sol Plaatjie "/>
    <m/>
    <x v="1554"/>
    <m/>
    <x v="2"/>
    <m/>
    <m/>
    <m/>
    <x v="3"/>
    <x v="2"/>
    <m/>
    <m/>
    <m/>
    <m/>
    <m/>
    <m/>
  </r>
  <r>
    <x v="7"/>
    <x v="44"/>
    <s v="Dawid Kruiper"/>
    <m/>
    <x v="1555"/>
    <m/>
    <x v="2"/>
    <m/>
    <m/>
    <m/>
    <x v="3"/>
    <x v="2"/>
    <m/>
    <m/>
    <m/>
    <m/>
    <m/>
    <m/>
  </r>
  <r>
    <x v="7"/>
    <x v="44"/>
    <s v="Dawid Kruiper"/>
    <m/>
    <x v="1556"/>
    <m/>
    <x v="2"/>
    <m/>
    <m/>
    <m/>
    <x v="3"/>
    <x v="2"/>
    <m/>
    <m/>
    <m/>
    <m/>
    <m/>
    <m/>
  </r>
  <r>
    <x v="7"/>
    <x v="44"/>
    <s v="Kai !Garib"/>
    <m/>
    <x v="1557"/>
    <m/>
    <x v="2"/>
    <m/>
    <m/>
    <m/>
    <x v="3"/>
    <x v="2"/>
    <m/>
    <m/>
    <m/>
    <m/>
    <m/>
    <m/>
  </r>
  <r>
    <x v="7"/>
    <x v="44"/>
    <s v="Tsantsabane"/>
    <m/>
    <x v="1558"/>
    <m/>
    <x v="2"/>
    <m/>
    <m/>
    <m/>
    <x v="3"/>
    <x v="2"/>
    <m/>
    <m/>
    <m/>
    <m/>
    <m/>
    <m/>
  </r>
  <r>
    <x v="7"/>
    <x v="45"/>
    <s v="Emthanjeni"/>
    <m/>
    <x v="1559"/>
    <m/>
    <x v="2"/>
    <m/>
    <m/>
    <m/>
    <x v="3"/>
    <x v="2"/>
    <m/>
    <m/>
    <m/>
    <m/>
    <m/>
    <m/>
  </r>
  <r>
    <x v="7"/>
    <x v="45"/>
    <s v="Umsobomvu"/>
    <m/>
    <x v="1560"/>
    <m/>
    <x v="2"/>
    <m/>
    <m/>
    <m/>
    <x v="3"/>
    <x v="2"/>
    <m/>
    <m/>
    <m/>
    <m/>
    <m/>
    <m/>
  </r>
  <r>
    <x v="7"/>
    <x v="45"/>
    <s v="Umsobomvu"/>
    <m/>
    <x v="1561"/>
    <m/>
    <x v="2"/>
    <m/>
    <m/>
    <m/>
    <x v="3"/>
    <x v="2"/>
    <m/>
    <m/>
    <m/>
    <m/>
    <m/>
    <m/>
  </r>
  <r>
    <x v="7"/>
    <x v="45"/>
    <s v="Siyathemba"/>
    <m/>
    <x v="1562"/>
    <m/>
    <x v="2"/>
    <m/>
    <m/>
    <m/>
    <x v="3"/>
    <x v="2"/>
    <m/>
    <m/>
    <m/>
    <m/>
    <m/>
    <m/>
  </r>
  <r>
    <x v="7"/>
    <x v="45"/>
    <s v="Siyancuma"/>
    <m/>
    <x v="1563"/>
    <m/>
    <x v="2"/>
    <m/>
    <m/>
    <m/>
    <x v="3"/>
    <x v="2"/>
    <m/>
    <m/>
    <m/>
    <m/>
    <m/>
    <m/>
  </r>
  <r>
    <x v="7"/>
    <x v="45"/>
    <s v="Ubuntu"/>
    <m/>
    <x v="1564"/>
    <m/>
    <x v="2"/>
    <m/>
    <m/>
    <m/>
    <x v="3"/>
    <x v="2"/>
    <m/>
    <m/>
    <m/>
    <m/>
    <m/>
    <m/>
  </r>
  <r>
    <x v="7"/>
    <x v="46"/>
    <s v="Hantam"/>
    <m/>
    <x v="1565"/>
    <m/>
    <x v="2"/>
    <m/>
    <m/>
    <m/>
    <x v="3"/>
    <x v="2"/>
    <m/>
    <m/>
    <m/>
    <m/>
    <m/>
    <m/>
  </r>
  <r>
    <x v="7"/>
    <x v="46"/>
    <s v="Khai-Ma"/>
    <m/>
    <x v="1566"/>
    <m/>
    <x v="2"/>
    <m/>
    <m/>
    <m/>
    <x v="3"/>
    <x v="2"/>
    <m/>
    <m/>
    <m/>
    <m/>
    <m/>
    <m/>
  </r>
  <r>
    <x v="7"/>
    <x v="46"/>
    <s v="Nama Khoi"/>
    <m/>
    <x v="1567"/>
    <m/>
    <x v="2"/>
    <m/>
    <m/>
    <m/>
    <x v="3"/>
    <x v="2"/>
    <m/>
    <m/>
    <m/>
    <m/>
    <m/>
    <m/>
  </r>
  <r>
    <x v="7"/>
    <x v="46"/>
    <s v="Richtersveld"/>
    <m/>
    <x v="1568"/>
    <m/>
    <x v="2"/>
    <m/>
    <m/>
    <m/>
    <x v="3"/>
    <x v="2"/>
    <m/>
    <m/>
    <m/>
    <m/>
    <m/>
    <m/>
  </r>
  <r>
    <x v="7"/>
    <x v="47"/>
    <s v="Gasegonyana"/>
    <m/>
    <x v="1569"/>
    <m/>
    <x v="2"/>
    <m/>
    <m/>
    <m/>
    <x v="3"/>
    <x v="2"/>
    <m/>
    <m/>
    <m/>
    <m/>
    <m/>
    <m/>
  </r>
  <r>
    <x v="7"/>
    <x v="47"/>
    <s v="Gasegonyana"/>
    <m/>
    <x v="1570"/>
    <m/>
    <x v="2"/>
    <m/>
    <m/>
    <m/>
    <x v="3"/>
    <x v="2"/>
    <m/>
    <m/>
    <m/>
    <m/>
    <m/>
    <m/>
  </r>
  <r>
    <x v="7"/>
    <x v="47"/>
    <s v="Gamagara"/>
    <m/>
    <x v="1571"/>
    <m/>
    <x v="2"/>
    <m/>
    <m/>
    <m/>
    <x v="3"/>
    <x v="2"/>
    <m/>
    <m/>
    <m/>
    <m/>
    <m/>
    <m/>
  </r>
  <r>
    <x v="8"/>
    <x v="48"/>
    <s v="CT Western SD"/>
    <n v="9398823"/>
    <x v="1572"/>
    <n v="10"/>
    <x v="4"/>
    <s v="J&amp;J"/>
    <d v="2021-07-01T00:00:00"/>
    <s v="31/12/2021"/>
    <x v="3"/>
    <x v="0"/>
    <n v="5"/>
    <n v="9647301"/>
    <s v="District Six CDC"/>
    <n v="7"/>
    <n v="500"/>
    <n v="2500"/>
  </r>
  <r>
    <x v="8"/>
    <x v="48"/>
    <s v="CT Eastern SD"/>
    <n v="9421948"/>
    <x v="1573"/>
    <n v="2"/>
    <x v="4"/>
    <s v="Pfizer"/>
    <m/>
    <m/>
    <x v="0"/>
    <x v="0"/>
    <n v="5"/>
    <s v="9546907"/>
    <s v="Mfuleni CDC"/>
    <n v="-20"/>
    <n v="100"/>
    <n v="500"/>
  </r>
  <r>
    <x v="8"/>
    <x v="48"/>
    <s v="CT Western SD"/>
    <n v="9547243"/>
    <x v="1574"/>
    <n v="5"/>
    <x v="2"/>
    <s v="Pfizer"/>
    <d v="2021-07-06T00:00:00"/>
    <s v="28/02/2022"/>
    <x v="3"/>
    <x v="0"/>
    <n v="5"/>
    <n v="9642097"/>
    <s v="Cape Medical Depot"/>
    <n v="8"/>
    <n v="300"/>
    <n v="1500"/>
  </r>
  <r>
    <x v="8"/>
    <x v="48"/>
    <s v="CT Khayelitsha SD"/>
    <n v="9549377"/>
    <x v="1575"/>
    <n v="8"/>
    <x v="4"/>
    <s v="Pfizer"/>
    <d v="2021-01-07T00:00:00"/>
    <s v="31/12/2021"/>
    <x v="3"/>
    <x v="0"/>
    <n v="5"/>
    <n v="9197198"/>
    <s v="Khayelitsha (Site B) CHC"/>
    <n v="-18"/>
    <n v="400"/>
    <n v="2000"/>
  </r>
  <r>
    <x v="8"/>
    <x v="48"/>
    <s v="CT Klipfontein SD"/>
    <n v="9313862"/>
    <x v="1576"/>
    <n v="10"/>
    <x v="6"/>
    <s v="Pfizer"/>
    <d v="2021-08-01T00:00:00"/>
    <m/>
    <x v="0"/>
    <x v="0"/>
    <n v="5"/>
    <n v="9642097"/>
    <s v="Cape Medical Depot"/>
    <n v="12"/>
    <n v="500"/>
    <n v="2500"/>
  </r>
  <r>
    <x v="8"/>
    <x v="48"/>
    <s v="CT Mitch Plain SD"/>
    <n v="9298967"/>
    <x v="1577"/>
    <n v="5"/>
    <x v="4"/>
    <s v="Pfizer"/>
    <d v="2021-05-31T00:00:00"/>
    <s v="28/02/2022"/>
    <x v="3"/>
    <x v="0"/>
    <n v="5"/>
    <s v="9271004"/>
    <s v="Mitchells Plain CHC"/>
    <n v="3"/>
    <n v="250"/>
    <n v="1250"/>
  </r>
  <r>
    <x v="8"/>
    <x v="48"/>
    <s v="CT Tygerberg SD"/>
    <s v="9827659"/>
    <x v="1578"/>
    <m/>
    <x v="2"/>
    <s v="Pfizer"/>
    <m/>
    <m/>
    <x v="0"/>
    <x v="0"/>
    <n v="5"/>
    <n v="9642097"/>
    <s v="Cape Medical Depot"/>
    <n v="-20"/>
    <m/>
    <m/>
  </r>
  <r>
    <x v="8"/>
    <x v="48"/>
    <s v="CT Tygerberg SD"/>
    <n v="9299090"/>
    <x v="1579"/>
    <n v="2"/>
    <x v="2"/>
    <s v="Pfizer"/>
    <d v="2021-05-31T00:00:00"/>
    <s v="28/02/2022"/>
    <x v="3"/>
    <x v="0"/>
    <n v="5"/>
    <n v="9642097"/>
    <s v="Cape Medical Depot"/>
    <n v="3"/>
    <n v="100"/>
    <n v="500"/>
  </r>
  <r>
    <x v="8"/>
    <x v="48"/>
    <s v="CT Northern SD"/>
    <n v="9265514"/>
    <x v="1580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Western SD"/>
    <n v="9144523"/>
    <x v="1581"/>
    <n v="5"/>
    <x v="2"/>
    <s v="Pfizer"/>
    <d v="2021-05-17T00:00:00"/>
    <s v="28/02/2022"/>
    <x v="3"/>
    <x v="0"/>
    <n v="5"/>
    <n v="9642097"/>
    <s v="Cape Medical Depot"/>
    <n v="1"/>
    <n v="300"/>
    <n v="1500"/>
  </r>
  <r>
    <x v="8"/>
    <x v="48"/>
    <s v="CT Tygerberg SD"/>
    <n v="9381417"/>
    <x v="1582"/>
    <n v="2"/>
    <x v="2"/>
    <s v="Pfizer"/>
    <d v="2021-05-24T00:00:00"/>
    <m/>
    <x v="3"/>
    <x v="0"/>
    <n v="5"/>
    <n v="9642097"/>
    <s v="Cape Medical Depot"/>
    <n v="2"/>
    <n v="100"/>
    <n v="500"/>
  </r>
  <r>
    <x v="8"/>
    <x v="48"/>
    <s v="CT Northern SD"/>
    <n v="9630973"/>
    <x v="1583"/>
    <n v="6"/>
    <x v="4"/>
    <s v="Pfizer"/>
    <d v="2021-05-17T00:00:00"/>
    <m/>
    <x v="3"/>
    <x v="0"/>
    <n v="5"/>
    <s v="9390028"/>
    <s v="CCT Brackenfell Clinic"/>
    <n v="1"/>
    <n v="300"/>
    <n v="1500"/>
  </r>
  <r>
    <x v="8"/>
    <x v="48"/>
    <s v="CT Tygerberg SD"/>
    <n v="9512458"/>
    <x v="1584"/>
    <n v="2"/>
    <x v="4"/>
    <s v="Pfizer"/>
    <d v="2021-05-24T00:00:00"/>
    <m/>
    <x v="3"/>
    <x v="0"/>
    <n v="4"/>
    <s v="9230226"/>
    <s v="St Vincent (CCT) CDC "/>
    <n v="2"/>
    <n v="100"/>
    <n v="400"/>
  </r>
  <r>
    <x v="8"/>
    <x v="48"/>
    <s v="CT Eastern SD"/>
    <n v="9446098"/>
    <x v="1585"/>
    <n v="4"/>
    <x v="2"/>
    <s v="Pfizer"/>
    <d v="2021-05-24T00:00:00"/>
    <m/>
    <x v="3"/>
    <x v="0"/>
    <n v="5"/>
    <n v="9642097"/>
    <s v="Cape Medical Depot"/>
    <n v="2"/>
    <n v="200"/>
    <n v="1000"/>
  </r>
  <r>
    <x v="8"/>
    <x v="48"/>
    <s v="CT Eastern SD"/>
    <n v="9894734"/>
    <x v="1586"/>
    <n v="3"/>
    <x v="2"/>
    <s v="Pfizer"/>
    <d v="2021-06-02T00:00:00"/>
    <m/>
    <x v="3"/>
    <x v="0"/>
    <n v="5"/>
    <n v="9642097"/>
    <s v="Cape Medical Depot"/>
    <n v="3"/>
    <n v="150"/>
    <n v="750"/>
  </r>
  <r>
    <x v="8"/>
    <x v="48"/>
    <s v="CT Khayelitsha SD"/>
    <n v="9846027"/>
    <x v="1587"/>
    <n v="3"/>
    <x v="4"/>
    <s v="Pfizer"/>
    <d v="2021-05-24T00:00:00"/>
    <m/>
    <x v="3"/>
    <x v="0"/>
    <n v="5"/>
    <s v="9690691"/>
    <s v="CCT Kuyasa CDC"/>
    <n v="2"/>
    <n v="150"/>
    <n v="750"/>
  </r>
  <r>
    <x v="8"/>
    <x v="48"/>
    <s v="CT Southern SD"/>
    <n v="9680715"/>
    <x v="1588"/>
    <n v="2"/>
    <x v="4"/>
    <s v="Pfizer"/>
    <d v="2021-05-24T00:00:00"/>
    <m/>
    <x v="3"/>
    <x v="0"/>
    <n v="5"/>
    <s v="9392496"/>
    <s v="CCT Pelican Park CDC"/>
    <n v="2"/>
    <n v="100"/>
    <n v="500"/>
  </r>
  <r>
    <x v="8"/>
    <x v="48"/>
    <s v="CT Klipfontein SD"/>
    <n v="9588050"/>
    <x v="1589"/>
    <n v="2"/>
    <x v="4"/>
    <s v="Pfizer"/>
    <d v="2021-05-24T00:00:00"/>
    <m/>
    <x v="3"/>
    <x v="0"/>
    <n v="5"/>
    <s v="9244379"/>
    <s v="CCT Guguletu Clinic"/>
    <n v="2"/>
    <n v="100"/>
    <n v="500"/>
  </r>
  <r>
    <x v="8"/>
    <x v="48"/>
    <s v="CT Eastern SD"/>
    <n v="9337970"/>
    <x v="1590"/>
    <n v="2"/>
    <x v="2"/>
    <s v="Pfizer"/>
    <d v="2021-06-03T00:00:00"/>
    <m/>
    <x v="3"/>
    <x v="0"/>
    <n v="5"/>
    <n v="9642097"/>
    <s v="Cape Medical Depot"/>
    <n v="3"/>
    <n v="100"/>
    <n v="500"/>
  </r>
  <r>
    <x v="8"/>
    <x v="48"/>
    <s v="CT Eastern SD"/>
    <n v="9198640"/>
    <x v="1591"/>
    <n v="2"/>
    <x v="2"/>
    <s v="Pfizer"/>
    <d v="2021-06-02T00:00:00"/>
    <m/>
    <x v="3"/>
    <x v="0"/>
    <n v="5"/>
    <n v="9642097"/>
    <s v="Cape Medical Depot"/>
    <n v="3"/>
    <n v="100"/>
    <n v="500"/>
  </r>
  <r>
    <x v="8"/>
    <x v="48"/>
    <s v="CT Mitch Plain SD"/>
    <n v="9862927"/>
    <x v="1592"/>
    <n v="2"/>
    <x v="4"/>
    <s v="Pfizer"/>
    <d v="2021-05-24T00:00:00"/>
    <m/>
    <x v="3"/>
    <x v="0"/>
    <n v="5"/>
    <s v="9392496"/>
    <s v="CCT Pelican Park CDC"/>
    <n v="2"/>
    <n v="100"/>
    <n v="500"/>
  </r>
  <r>
    <x v="8"/>
    <x v="48"/>
    <s v="CT Eastern SD"/>
    <n v="9480261"/>
    <x v="1593"/>
    <n v="6"/>
    <x v="4"/>
    <s v="Pfizer"/>
    <d v="2021-07-01T00:00:00"/>
    <m/>
    <x v="3"/>
    <x v="0"/>
    <n v="5"/>
    <s v="9123452"/>
    <s v="Gustrouw CDC"/>
    <n v="7"/>
    <n v="200"/>
    <n v="1000"/>
  </r>
  <r>
    <x v="8"/>
    <x v="48"/>
    <s v="CT Tygerberg SD"/>
    <n v="9779547"/>
    <x v="1594"/>
    <n v="10"/>
    <x v="4"/>
    <s v="Pfizer"/>
    <d v="2021-07-06T00:00:00"/>
    <s v="28/02/2022"/>
    <x v="3"/>
    <x v="0"/>
    <n v="5"/>
    <n v="9465611"/>
    <s v="Karl Bremer Hospital"/>
    <n v="8"/>
    <n v="500"/>
    <n v="2500"/>
  </r>
  <r>
    <x v="8"/>
    <x v="48"/>
    <s v="CT Mitch Plain SD"/>
    <n v="9447870"/>
    <x v="1595"/>
    <n v="2"/>
    <x v="2"/>
    <s v="Pfizer"/>
    <d v="2021-05-17T00:00:00"/>
    <d v="2021-07-04T00:00:00"/>
    <x v="0"/>
    <x v="0"/>
    <n v="5"/>
    <n v="9642097"/>
    <s v="Cape Medical Depot"/>
    <n v="1"/>
    <n v="100"/>
    <n v="500"/>
  </r>
  <r>
    <x v="8"/>
    <x v="48"/>
    <s v="CT Mitch Plain SD"/>
    <n v="9574562"/>
    <x v="1596"/>
    <n v="3"/>
    <x v="4"/>
    <s v="Pfizer"/>
    <d v="2021-07-05T00:00:00"/>
    <m/>
    <x v="3"/>
    <x v="0"/>
    <n v="5"/>
    <s v="9447870"/>
    <s v="Crossroads CDC"/>
    <n v="8"/>
    <n v="150"/>
    <n v="750"/>
  </r>
  <r>
    <x v="8"/>
    <x v="48"/>
    <s v="CT Western SD"/>
    <n v="9632916"/>
    <x v="1597"/>
    <n v="50"/>
    <x v="6"/>
    <s v="Pfizer"/>
    <d v="2021-07-07T00:00:00"/>
    <m/>
    <x v="3"/>
    <x v="0"/>
    <n v="5"/>
    <n v="9642097"/>
    <s v="Cape Medical Dept"/>
    <n v="8"/>
    <n v="4000"/>
    <n v="20000"/>
  </r>
  <r>
    <x v="8"/>
    <x v="48"/>
    <s v="CT Tygerberg SD"/>
    <n v="9280708"/>
    <x v="1598"/>
    <n v="3"/>
    <x v="2"/>
    <s v="Pfizer"/>
    <d v="2021-05-24T00:00:00"/>
    <s v="28/02/2022"/>
    <x v="3"/>
    <x v="0"/>
    <n v="5"/>
    <n v="9642097"/>
    <s v="Cape Medical Depot"/>
    <n v="2"/>
    <n v="150"/>
    <n v="750"/>
  </r>
  <r>
    <x v="8"/>
    <x v="48"/>
    <s v="CT Tygerberg SD"/>
    <n v="9760716"/>
    <x v="1599"/>
    <n v="16"/>
    <x v="4"/>
    <s v="J&amp;J"/>
    <d v="2021-09-06T00:00:00"/>
    <s v="28/02/2022"/>
    <x v="3"/>
    <x v="1"/>
    <n v="5"/>
    <n v="9355645"/>
    <s v="Tygerberg Hospital"/>
    <n v="17"/>
    <n v="800"/>
    <n v="4000"/>
  </r>
  <r>
    <x v="8"/>
    <x v="48"/>
    <s v="CT Western SD"/>
    <n v="9647301"/>
    <x v="1600"/>
    <n v="2"/>
    <x v="2"/>
    <s v="Pfizer"/>
    <d v="2021-01-06T00:00:00"/>
    <s v="28/02/2022"/>
    <x v="3"/>
    <x v="0"/>
    <n v="5"/>
    <n v="9642097"/>
    <s v="Cape Medical Depot"/>
    <n v="-18"/>
    <n v="120"/>
    <n v="600"/>
  </r>
  <r>
    <x v="8"/>
    <x v="48"/>
    <s v="CT Southern SD"/>
    <n v="9163005"/>
    <x v="1601"/>
    <n v="4"/>
    <x v="4"/>
    <s v="Pfizer"/>
    <d v="2021-06-09T00:00:00"/>
    <s v="28/02/2022"/>
    <x v="3"/>
    <x v="0"/>
    <n v="5"/>
    <n v="9333210"/>
    <s v="Lady Michaelis CDC"/>
    <n v="4"/>
    <n v="240"/>
    <n v="1200"/>
  </r>
  <r>
    <x v="8"/>
    <x v="48"/>
    <s v="CT Southern SD"/>
    <n v="9731106"/>
    <x v="1602"/>
    <n v="5"/>
    <x v="2"/>
    <s v="Pfizer"/>
    <d v="2021-05-24T00:00:00"/>
    <s v="28/02/2022"/>
    <x v="3"/>
    <x v="0"/>
    <n v="5"/>
    <n v="9642097"/>
    <s v="Cape Medical Depot"/>
    <n v="2"/>
    <n v="350"/>
    <n v="1750"/>
  </r>
  <r>
    <x v="8"/>
    <x v="48"/>
    <s v="CT Western SD"/>
    <n v="9292482"/>
    <x v="1603"/>
    <n v="2"/>
    <x v="2"/>
    <s v="Pfizer"/>
    <d v="2021-06-01T00:00:00"/>
    <s v="28/02/2022"/>
    <x v="3"/>
    <x v="0"/>
    <n v="5"/>
    <n v="9642097"/>
    <s v="Cape Medical Depot"/>
    <n v="3"/>
    <n v="100"/>
    <n v="500"/>
  </r>
  <r>
    <x v="8"/>
    <x v="48"/>
    <s v="CT Northern SD"/>
    <n v="9187459"/>
    <x v="1604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Northern SD"/>
    <n v="9716855"/>
    <x v="1605"/>
    <n v="5"/>
    <x v="4"/>
    <s v="Pfizer"/>
    <d v="2021-07-21T00:00:00"/>
    <m/>
    <x v="0"/>
    <x v="0"/>
    <n v="5"/>
    <n v="9187459"/>
    <s v="Durbanville CDC"/>
    <n v="10"/>
    <n v="250"/>
    <n v="1250"/>
  </r>
  <r>
    <x v="8"/>
    <x v="48"/>
    <s v="CT Eastern SD"/>
    <s v="9897181"/>
    <x v="1606"/>
    <n v="2"/>
    <x v="2"/>
    <s v="Pfizer"/>
    <d v="2021-06-07T00:00:00"/>
    <m/>
    <x v="3"/>
    <x v="0"/>
    <n v="5"/>
    <n v="9642097"/>
    <s v="Cape Medical Depot"/>
    <n v="4"/>
    <n v="200"/>
    <n v="1000"/>
  </r>
  <r>
    <x v="8"/>
    <x v="48"/>
    <s v="CT Tygerberg SD"/>
    <n v="9272814"/>
    <x v="1607"/>
    <n v="3"/>
    <x v="2"/>
    <s v="Pfizer"/>
    <d v="2021-05-31T00:00:00"/>
    <s v="28/02/2022"/>
    <x v="3"/>
    <x v="0"/>
    <n v="5"/>
    <n v="9642097"/>
    <s v="Cape Medical Depot"/>
    <n v="3"/>
    <n v="150"/>
    <n v="750"/>
  </r>
  <r>
    <x v="8"/>
    <x v="48"/>
    <s v="CT Southern SD"/>
    <n v="9599970"/>
    <x v="1608"/>
    <n v="4"/>
    <x v="2"/>
    <s v="Pfizer"/>
    <d v="2021-05-31T00:00:00"/>
    <s v="28/02/2022"/>
    <x v="3"/>
    <x v="0"/>
    <n v="5"/>
    <n v="9642097"/>
    <s v="Cape Medical Depot"/>
    <n v="3"/>
    <n v="240"/>
    <n v="1200"/>
  </r>
  <r>
    <x v="8"/>
    <x v="48"/>
    <s v="CT Southern SD"/>
    <n v="9411829"/>
    <x v="1609"/>
    <n v="5"/>
    <x v="4"/>
    <s v="Pfizer"/>
    <m/>
    <s v="31/12/2021"/>
    <x v="0"/>
    <x v="0"/>
    <n v="5"/>
    <n v="9599970"/>
    <s v="False Bay Hospital"/>
    <n v="-20"/>
    <n v="350"/>
    <n v="1750"/>
  </r>
  <r>
    <x v="8"/>
    <x v="48"/>
    <s v="CT Eastern SD"/>
    <n v="9238887"/>
    <x v="1610"/>
    <n v="3"/>
    <x v="4"/>
    <s v="Pfizer"/>
    <d v="2021-07-12T00:00:00"/>
    <m/>
    <x v="3"/>
    <x v="0"/>
    <n v="5"/>
    <s v="9647716"/>
    <s v="Helderberg Hospital"/>
    <n v="9"/>
    <n v="150"/>
    <n v="750"/>
  </r>
  <r>
    <x v="8"/>
    <x v="48"/>
    <s v="CT Tygerberg SD"/>
    <n v="9231813"/>
    <x v="1611"/>
    <n v="0"/>
    <x v="2"/>
    <s v="Pfizer"/>
    <d v="2021-05-24T00:00:00"/>
    <m/>
    <x v="0"/>
    <x v="0"/>
    <n v="5"/>
    <n v="9642097"/>
    <s v="Cape Medical Depot"/>
    <n v="2"/>
    <n v="0"/>
    <n v="0"/>
  </r>
  <r>
    <x v="8"/>
    <x v="48"/>
    <s v="CT Tygerberg SD"/>
    <n v="9187492"/>
    <x v="1612"/>
    <n v="10"/>
    <x v="4"/>
    <s v="Pfizer"/>
    <d v="2021-07-02T00:00:00"/>
    <s v="31/12/2021"/>
    <x v="3"/>
    <x v="0"/>
    <n v="5"/>
    <n v="9231813"/>
    <s v="Goodwood CDC"/>
    <n v="7"/>
    <n v="500"/>
    <n v="2500"/>
  </r>
  <r>
    <x v="8"/>
    <x v="48"/>
    <s v="CT Southern SD"/>
    <n v="9542659"/>
    <x v="1613"/>
    <n v="5"/>
    <x v="4"/>
    <s v="Pfizer"/>
    <m/>
    <s v="31/12/2021"/>
    <x v="0"/>
    <x v="0"/>
    <n v="5"/>
    <n v="9666393"/>
    <s v="Lotus River CDC"/>
    <n v="-20"/>
    <n v="350"/>
    <n v="1750"/>
  </r>
  <r>
    <x v="8"/>
    <x v="48"/>
    <s v="CT Klipfontein SD"/>
    <n v="9662847"/>
    <x v="1614"/>
    <n v="1"/>
    <x v="2"/>
    <s v="Pfizer"/>
    <d v="2021-05-31T00:00:00"/>
    <s v="28/02/2022"/>
    <x v="3"/>
    <x v="0"/>
    <n v="6"/>
    <n v="9642097"/>
    <s v="Cape Medical Depot"/>
    <n v="3"/>
    <n v="50"/>
    <n v="300"/>
  </r>
  <r>
    <x v="8"/>
    <x v="48"/>
    <s v="CT Eastern SD"/>
    <s v="9123452"/>
    <x v="1615"/>
    <n v="3"/>
    <x v="2"/>
    <s v="Pfizer"/>
    <d v="2021-05-31T00:00:00"/>
    <m/>
    <x v="3"/>
    <x v="0"/>
    <n v="5"/>
    <n v="9642097"/>
    <s v="Cape Medical Depot"/>
    <n v="3"/>
    <n v="150"/>
    <n v="750"/>
  </r>
  <r>
    <x v="8"/>
    <x v="48"/>
    <s v="CT Klipfontein SD"/>
    <n v="9857129"/>
    <x v="1616"/>
    <n v="3"/>
    <x v="2"/>
    <s v="Pfizer"/>
    <d v="2021-05-17T00:00:00"/>
    <s v="28/02/2022"/>
    <x v="3"/>
    <x v="0"/>
    <n v="5"/>
    <n v="9642097"/>
    <s v="Cape Medical Depot"/>
    <n v="1"/>
    <n v="150"/>
    <n v="750"/>
  </r>
  <r>
    <x v="8"/>
    <x v="48"/>
    <s v="CT Klipfontein SD"/>
    <n v="9449663"/>
    <x v="1617"/>
    <n v="1"/>
    <x v="2"/>
    <s v="Pfizer"/>
    <d v="2021-05-17T00:00:00"/>
    <s v="28/02/2022"/>
    <x v="3"/>
    <x v="0"/>
    <n v="5"/>
    <n v="9642097"/>
    <s v="Cape Medical Depot"/>
    <n v="1"/>
    <n v="50"/>
    <n v="250"/>
  </r>
  <r>
    <x v="8"/>
    <x v="48"/>
    <s v="CT Eastern SD"/>
    <s v="9647716"/>
    <x v="1618"/>
    <n v="4"/>
    <x v="2"/>
    <s v="Pfizer"/>
    <d v="2021-05-17T00:00:00"/>
    <m/>
    <x v="3"/>
    <x v="0"/>
    <n v="5"/>
    <n v="9642097"/>
    <s v="Cape Medical Depot"/>
    <n v="1"/>
    <n v="200"/>
    <n v="1000"/>
  </r>
  <r>
    <x v="8"/>
    <x v="48"/>
    <s v="CT Western SD"/>
    <n v="9611008"/>
    <x v="1619"/>
    <n v="4"/>
    <x v="4"/>
    <s v="Pfizer"/>
    <d v="2021-05-24T00:00:00"/>
    <s v="28/02/2022"/>
    <x v="3"/>
    <x v="0"/>
    <n v="5"/>
    <n v="9647301"/>
    <s v="District Six CDC"/>
    <n v="2"/>
    <n v="200"/>
    <n v="1000"/>
  </r>
  <r>
    <x v="8"/>
    <x v="48"/>
    <s v="CT Klipfontein SD"/>
    <n v="9127502"/>
    <x v="1620"/>
    <n v="4"/>
    <x v="4"/>
    <s v="Pfizer"/>
    <d v="2021-05-07T00:00:00"/>
    <s v="31/12/2021"/>
    <x v="3"/>
    <x v="0"/>
    <n v="5"/>
    <s v="9662847"/>
    <s v="Gugulethu CHC"/>
    <n v="-1"/>
    <n v="200"/>
    <n v="1000"/>
  </r>
  <r>
    <x v="8"/>
    <x v="48"/>
    <s v="CT Mitch Plain SD"/>
    <n v="9828706"/>
    <x v="1621"/>
    <n v="2"/>
    <x v="2"/>
    <s v="Pfizer"/>
    <d v="2021-05-17T00:00:00"/>
    <s v="28/02/2022"/>
    <x v="3"/>
    <x v="0"/>
    <n v="5"/>
    <n v="9642097"/>
    <s v="Cape Medical Depot"/>
    <n v="1"/>
    <n v="100"/>
    <n v="500"/>
  </r>
  <r>
    <x v="8"/>
    <x v="48"/>
    <s v="CT Klipfontein SD"/>
    <n v="9336753"/>
    <x v="1622"/>
    <n v="4"/>
    <x v="4"/>
    <s v="Pfizer"/>
    <d v="2021-05-31T00:00:00"/>
    <d v="2021-07-02T00:00:00"/>
    <x v="0"/>
    <x v="0"/>
    <n v="5"/>
    <s v="9662847"/>
    <s v="Gugulethu CHC"/>
    <n v="3"/>
    <n v="200"/>
    <n v="1000"/>
  </r>
  <r>
    <x v="8"/>
    <x v="48"/>
    <s v="CT Eastern SD"/>
    <n v="9633285"/>
    <x v="1623"/>
    <n v="2"/>
    <x v="4"/>
    <s v="Pfizer"/>
    <m/>
    <m/>
    <x v="0"/>
    <x v="0"/>
    <n v="5"/>
    <s v="9255425"/>
    <s v="Kleinvlei CDC"/>
    <n v="-20"/>
    <n v="200"/>
    <n v="1000"/>
  </r>
  <r>
    <x v="8"/>
    <x v="48"/>
    <s v="CT Tygerberg SD"/>
    <n v="9465611"/>
    <x v="1624"/>
    <n v="4"/>
    <x v="2"/>
    <s v="Pfizer"/>
    <d v="2021-05-17T00:00:00"/>
    <s v="28/02/2022"/>
    <x v="3"/>
    <x v="0"/>
    <n v="5"/>
    <n v="9642097"/>
    <s v="Cape Medical Depot"/>
    <n v="1"/>
    <n v="200"/>
    <n v="1000"/>
  </r>
  <r>
    <x v="8"/>
    <x v="48"/>
    <s v="CT Western SD"/>
    <n v="9382226"/>
    <x v="1625"/>
    <n v="2"/>
    <x v="2"/>
    <s v="Pfizer"/>
    <d v="2021-06-01T00:00:00"/>
    <s v="28/02/2022"/>
    <x v="3"/>
    <x v="0"/>
    <n v="5"/>
    <n v="9642097"/>
    <s v="Cape Medical Depot"/>
    <n v="3"/>
    <n v="100"/>
    <n v="500"/>
  </r>
  <r>
    <x v="8"/>
    <x v="48"/>
    <s v="CT Klipfontein SD"/>
    <n v="9237467"/>
    <x v="1626"/>
    <n v="3"/>
    <x v="4"/>
    <s v="Pfizer"/>
    <d v="2021-05-17T00:00:00"/>
    <s v="28/02/2022"/>
    <x v="3"/>
    <x v="0"/>
    <n v="5"/>
    <s v="9567535"/>
    <s v="Dr Abdurahman CDC"/>
    <n v="1"/>
    <n v="150"/>
    <n v="750"/>
  </r>
  <r>
    <x v="8"/>
    <x v="48"/>
    <s v="CT Khayelitsha SD"/>
    <n v="9197198"/>
    <x v="1627"/>
    <n v="2"/>
    <x v="2"/>
    <s v="Pfizer"/>
    <d v="2021-05-24T00:00:00"/>
    <s v="28/02/2022"/>
    <x v="3"/>
    <x v="0"/>
    <n v="5"/>
    <n v="9642097"/>
    <s v="Cape Medical Depot"/>
    <n v="2"/>
    <n v="100"/>
    <n v="500"/>
  </r>
  <r>
    <x v="8"/>
    <x v="48"/>
    <s v="CT Khayelitsha SD"/>
    <n v="9513060"/>
    <x v="1628"/>
    <n v="13"/>
    <x v="4"/>
    <s v="Pfizer"/>
    <m/>
    <m/>
    <x v="0"/>
    <x v="0"/>
    <n v="5"/>
    <n v="9480716"/>
    <s v="Khayelitsha Hospital"/>
    <n v="-20"/>
    <n v="650"/>
    <n v="3250"/>
  </r>
  <r>
    <x v="8"/>
    <x v="48"/>
    <s v="CT Khayelitsha SD"/>
    <n v="9480716"/>
    <x v="1629"/>
    <n v="4"/>
    <x v="2"/>
    <s v="Pfizer"/>
    <d v="2021-02-17T00:00:00"/>
    <s v="28/02/2022"/>
    <x v="3"/>
    <x v="0"/>
    <n v="5"/>
    <n v="9642097"/>
    <s v="Cape Medical Depot"/>
    <n v="-12"/>
    <n v="200"/>
    <n v="1000"/>
  </r>
  <r>
    <x v="8"/>
    <x v="48"/>
    <s v="CT Eastern SD"/>
    <s v="9255425"/>
    <x v="1630"/>
    <n v="2"/>
    <x v="2"/>
    <s v="Pfizer"/>
    <d v="2021-05-24T00:00:00"/>
    <m/>
    <x v="3"/>
    <x v="0"/>
    <n v="5"/>
    <n v="9642097"/>
    <s v="Cape Medical Depot"/>
    <n v="2"/>
    <n v="100"/>
    <n v="500"/>
  </r>
  <r>
    <x v="8"/>
    <x v="48"/>
    <s v="CT Eastern SD"/>
    <n v="9693429"/>
    <x v="1631"/>
    <n v="8"/>
    <x v="4"/>
    <s v="Pfizer"/>
    <d v="2021-07-01T00:00:00"/>
    <m/>
    <x v="3"/>
    <x v="0"/>
    <n v="5"/>
    <s v="9255425"/>
    <s v="Kleinvlei CDC"/>
    <n v="7"/>
    <n v="400"/>
    <n v="2000"/>
  </r>
  <r>
    <x v="8"/>
    <x v="48"/>
    <s v="CT Northern SD"/>
    <n v="9762779"/>
    <x v="1632"/>
    <n v="0"/>
    <x v="2"/>
    <s v="Pfizer"/>
    <d v="2021-05-24T00:00:00"/>
    <m/>
    <x v="0"/>
    <x v="0"/>
    <n v="5"/>
    <n v="9642097"/>
    <s v="Cape Medical Depot"/>
    <n v="2"/>
    <n v="0"/>
    <n v="0"/>
  </r>
  <r>
    <x v="8"/>
    <x v="48"/>
    <s v="CT Southern SD"/>
    <n v="9333210"/>
    <x v="1633"/>
    <n v="3"/>
    <x v="2"/>
    <s v="Pfizer"/>
    <d v="2021-05-27T00:00:00"/>
    <s v="28/02/2022"/>
    <x v="3"/>
    <x v="0"/>
    <n v="5"/>
    <n v="9642097"/>
    <s v="Cape Medical Depot"/>
    <n v="2"/>
    <n v="210"/>
    <n v="1050"/>
  </r>
  <r>
    <x v="8"/>
    <x v="48"/>
    <s v="CT Southern SD"/>
    <n v="9411816"/>
    <x v="1634"/>
    <n v="2"/>
    <x v="4"/>
    <s v="Pfizer"/>
    <d v="2021-05-24T00:00:00"/>
    <m/>
    <x v="3"/>
    <x v="0"/>
    <n v="5"/>
    <s v="9244379"/>
    <s v="CCT Guguletu Clinic"/>
    <n v="2"/>
    <n v="100"/>
    <n v="500"/>
  </r>
  <r>
    <x v="8"/>
    <x v="48"/>
    <s v="CT Mitch Plain SD"/>
    <n v="9856791"/>
    <x v="1635"/>
    <n v="15"/>
    <x v="4"/>
    <s v="Pfizer"/>
    <d v="2021-05-17T00:00:00"/>
    <s v="28/02/2022"/>
    <x v="3"/>
    <x v="0"/>
    <n v="5"/>
    <s v="9735038"/>
    <s v="Mitchells Plain Hospital"/>
    <n v="1"/>
    <n v="750"/>
    <n v="3750"/>
  </r>
  <r>
    <x v="8"/>
    <x v="48"/>
    <s v="CT Southern SD"/>
    <n v="9666393"/>
    <x v="1636"/>
    <n v="2"/>
    <x v="2"/>
    <s v="Pfizer"/>
    <d v="2021-05-25T00:00:00"/>
    <s v="28/02/2022"/>
    <x v="3"/>
    <x v="0"/>
    <n v="5"/>
    <n v="9642097"/>
    <s v="Cape Medical Depot"/>
    <n v="2"/>
    <n v="140"/>
    <n v="700"/>
  </r>
  <r>
    <x v="8"/>
    <x v="48"/>
    <s v="CT Eastern SD"/>
    <s v="9744118"/>
    <x v="1637"/>
    <n v="2"/>
    <x v="2"/>
    <s v="Pfizer"/>
    <d v="2021-05-31T00:00:00"/>
    <m/>
    <x v="3"/>
    <x v="0"/>
    <n v="5"/>
    <n v="9642097"/>
    <s v="Cape Medical Depot"/>
    <n v="3"/>
    <n v="100"/>
    <n v="500"/>
  </r>
  <r>
    <x v="8"/>
    <x v="48"/>
    <s v="CT Eastern SD"/>
    <n v="9858870"/>
    <x v="1638"/>
    <n v="6"/>
    <x v="4"/>
    <s v="Pfizer"/>
    <d v="2021-07-05T00:00:00"/>
    <m/>
    <x v="3"/>
    <x v="0"/>
    <n v="5"/>
    <s v="9744118"/>
    <s v="Macassar CDC"/>
    <n v="8"/>
    <n v="200"/>
    <n v="1000"/>
  </r>
  <r>
    <x v="8"/>
    <x v="48"/>
    <s v="CT Western SD"/>
    <n v="9425208"/>
    <x v="1639"/>
    <n v="2"/>
    <x v="2"/>
    <s v="Pfizer"/>
    <d v="2021-05-28T00:00:00"/>
    <s v="28/02/2022"/>
    <x v="3"/>
    <x v="0"/>
    <n v="5"/>
    <n v="9642097"/>
    <s v="Cape Medical Depot"/>
    <n v="2"/>
    <n v="140"/>
    <n v="700"/>
  </r>
  <r>
    <x v="8"/>
    <x v="48"/>
    <s v="CT Eastern SD"/>
    <s v="9546907"/>
    <x v="1640"/>
    <n v="2"/>
    <x v="2"/>
    <s v="Pfizer"/>
    <d v="2021-05-31T00:00:00"/>
    <m/>
    <x v="3"/>
    <x v="0"/>
    <n v="5"/>
    <n v="9642097"/>
    <s v="Cape Medical Depot"/>
    <n v="3"/>
    <n v="100"/>
    <n v="500"/>
  </r>
  <r>
    <x v="8"/>
    <x v="48"/>
    <s v="CT Khayelitsha SD"/>
    <n v="9231587"/>
    <x v="1641"/>
    <n v="3"/>
    <x v="2"/>
    <s v="Pfizer"/>
    <d v="2021-05-24T00:00:00"/>
    <s v="28/02/2022"/>
    <x v="3"/>
    <x v="0"/>
    <n v="5"/>
    <n v="9642097"/>
    <s v="Cape Medical Depot"/>
    <n v="2"/>
    <n v="150"/>
    <n v="750"/>
  </r>
  <r>
    <x v="8"/>
    <x v="48"/>
    <s v="CT Mitch Plain SD"/>
    <n v="9271004"/>
    <x v="1642"/>
    <n v="1"/>
    <x v="2"/>
    <s v="Pfizer"/>
    <d v="2021-05-17T00:00:00"/>
    <s v="28/02/2022"/>
    <x v="3"/>
    <x v="0"/>
    <n v="6"/>
    <n v="9642097"/>
    <s v="Cape Medical Depot"/>
    <n v="1"/>
    <n v="50"/>
    <n v="300"/>
  </r>
  <r>
    <x v="8"/>
    <x v="48"/>
    <s v="CT Klipfontein SD"/>
    <n v="9275150"/>
    <x v="1643"/>
    <n v="4"/>
    <x v="4"/>
    <s v="Pfizer"/>
    <d v="2021-05-31T00:00:00"/>
    <s v="28/02/2022"/>
    <x v="3"/>
    <x v="0"/>
    <n v="5"/>
    <s v="9449663"/>
    <s v="Heideveld CHC"/>
    <n v="3"/>
    <n v="200"/>
    <n v="1000"/>
  </r>
  <r>
    <x v="8"/>
    <x v="48"/>
    <s v="CT Western SD"/>
    <n v="9389331"/>
    <x v="1644"/>
    <n v="4"/>
    <x v="2"/>
    <s v="Pfizer"/>
    <d v="2021-05-24T00:00:00"/>
    <s v="28/02/2022"/>
    <x v="3"/>
    <x v="0"/>
    <n v="5"/>
    <n v="9642097"/>
    <s v="Cape Medical Depot"/>
    <n v="2"/>
    <n v="200"/>
    <n v="1000"/>
  </r>
  <r>
    <x v="8"/>
    <x v="48"/>
    <s v="CT Khayelitsha SD"/>
    <n v="9762093"/>
    <x v="1645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Eastern SD"/>
    <s v="9231407"/>
    <x v="1646"/>
    <n v="1"/>
    <x v="2"/>
    <s v="Pfizer"/>
    <d v="2021-05-31T00:00:00"/>
    <m/>
    <x v="3"/>
    <x v="0"/>
    <n v="5"/>
    <n v="9642097"/>
    <s v="Cape Medical Depot"/>
    <n v="3"/>
    <n v="30"/>
    <n v="150"/>
  </r>
  <r>
    <x v="8"/>
    <x v="48"/>
    <s v="CT Eastern SD"/>
    <n v="9755802"/>
    <x v="1647"/>
    <n v="4"/>
    <x v="4"/>
    <s v="Pfizer"/>
    <d v="2021-07-01T00:00:00"/>
    <m/>
    <x v="3"/>
    <x v="0"/>
    <n v="2"/>
    <s v="9231407"/>
    <s v="Nomzamo CDC"/>
    <n v="7"/>
    <n v="200"/>
    <n v="400"/>
  </r>
  <r>
    <x v="8"/>
    <x v="48"/>
    <s v="CT Klipfontein SD"/>
    <n v="9412781"/>
    <x v="1648"/>
    <n v="3"/>
    <x v="2"/>
    <s v="Pfizer"/>
    <d v="2021-05-17T00:00:00"/>
    <s v="28/02/2022"/>
    <x v="3"/>
    <x v="0"/>
    <n v="5"/>
    <n v="9642097"/>
    <s v="Cape Medical Depot"/>
    <n v="1"/>
    <n v="150"/>
    <n v="750"/>
  </r>
  <r>
    <x v="8"/>
    <x v="48"/>
    <s v="CT Tygerberg SD"/>
    <n v="9225624"/>
    <x v="1649"/>
    <n v="1"/>
    <x v="2"/>
    <s v="Pfizer"/>
    <d v="2021-05-31T00:00:00"/>
    <s v="28/02/2022"/>
    <x v="3"/>
    <x v="0"/>
    <n v="5"/>
    <n v="9642097"/>
    <s v="Cape Medical Depot"/>
    <n v="3"/>
    <n v="50"/>
    <n v="250"/>
  </r>
  <r>
    <x v="8"/>
    <x v="48"/>
    <s v="CT Tygerberg SD"/>
    <n v="9337717"/>
    <x v="1650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Southern SD"/>
    <n v="9311390"/>
    <x v="1651"/>
    <n v="4"/>
    <x v="2"/>
    <s v="Pfizer"/>
    <d v="2021-06-03T00:00:00"/>
    <s v="28/02/2022"/>
    <x v="3"/>
    <x v="0"/>
    <n v="5"/>
    <n v="9642097"/>
    <s v="Cape Medical Depot"/>
    <n v="3"/>
    <n v="240"/>
    <n v="1200"/>
  </r>
  <r>
    <x v="8"/>
    <x v="48"/>
    <s v="CT Tygerberg SD"/>
    <n v="9660050"/>
    <x v="1652"/>
    <m/>
    <x v="2"/>
    <s v="Pfizer"/>
    <m/>
    <m/>
    <x v="0"/>
    <x v="0"/>
    <n v="5"/>
    <n v="9642097"/>
    <s v="Cape Medical Depot"/>
    <n v="-20"/>
    <m/>
    <m/>
  </r>
  <r>
    <x v="8"/>
    <x v="48"/>
    <s v="CT Western SD"/>
    <n v="9276073"/>
    <x v="1653"/>
    <n v="5"/>
    <x v="4"/>
    <s v="Pfizer"/>
    <d v="2021-07-06T00:00:00"/>
    <s v="28/02/2022"/>
    <x v="3"/>
    <x v="0"/>
    <n v="5"/>
    <s v="9814101"/>
    <s v="Wesfleur Hospital"/>
    <n v="8"/>
    <n v="250"/>
    <n v="1250"/>
  </r>
  <r>
    <x v="8"/>
    <x v="48"/>
    <s v="CT Northern SD"/>
    <n v="9146123"/>
    <x v="1654"/>
    <n v="1"/>
    <x v="2"/>
    <s v="Pfizer"/>
    <d v="2021-05-24T00:00:00"/>
    <s v="28/02/2022"/>
    <x v="3"/>
    <x v="0"/>
    <n v="5"/>
    <n v="9642097"/>
    <s v="Cape Medical Depot"/>
    <n v="2"/>
    <n v="50"/>
    <n v="250"/>
  </r>
  <r>
    <x v="8"/>
    <x v="48"/>
    <s v="CT Khayelitsha SD"/>
    <n v="9886979"/>
    <x v="1655"/>
    <n v="6"/>
    <x v="4"/>
    <s v="Pfizer"/>
    <d v="2021-07-01T00:00:00"/>
    <s v="31/12/2021"/>
    <x v="3"/>
    <x v="0"/>
    <n v="5"/>
    <n v="9762093"/>
    <s v="Nolungile CDC"/>
    <n v="7"/>
    <n v="300"/>
    <n v="1500"/>
  </r>
  <r>
    <x v="8"/>
    <x v="48"/>
    <s v="CT Eastern SD"/>
    <n v="9555843"/>
    <x v="1656"/>
    <n v="10"/>
    <x v="4"/>
    <s v="Pfizer"/>
    <d v="2021-07-12T00:00:00"/>
    <m/>
    <x v="3"/>
    <x v="0"/>
    <n v="5"/>
    <s v="9647716"/>
    <s v="Helderberg Hospital"/>
    <n v="9"/>
    <n v="500"/>
    <n v="2500"/>
  </r>
  <r>
    <x v="8"/>
    <x v="48"/>
    <s v="CT Tygerberg SD"/>
    <n v="9255091"/>
    <x v="1657"/>
    <n v="0"/>
    <x v="2"/>
    <s v="Pfizer"/>
    <d v="2021-05-24T00:00:00"/>
    <m/>
    <x v="3"/>
    <x v="0"/>
    <n v="5"/>
    <n v="9642097"/>
    <s v="Cape Medical Depot"/>
    <n v="2"/>
    <n v="0"/>
    <n v="0"/>
  </r>
  <r>
    <x v="8"/>
    <x v="48"/>
    <s v="CT Eastern SD"/>
    <s v="9615235"/>
    <x v="1658"/>
    <n v="1"/>
    <x v="2"/>
    <s v="Pfizer"/>
    <d v="2021-05-31T00:00:00"/>
    <m/>
    <x v="3"/>
    <x v="0"/>
    <n v="5"/>
    <n v="9642097"/>
    <s v="Cape Medical Depot"/>
    <n v="3"/>
    <n v="20"/>
    <n v="100"/>
  </r>
  <r>
    <x v="8"/>
    <x v="48"/>
    <s v="CT Tygerberg SD"/>
    <n v="9840930"/>
    <x v="1659"/>
    <n v="2"/>
    <x v="2"/>
    <s v="Pfizer"/>
    <d v="2021-05-24T00:00:00"/>
    <s v="28/02/2022"/>
    <x v="3"/>
    <x v="0"/>
    <n v="5"/>
    <n v="9642097"/>
    <s v="Cape Medical Depot"/>
    <n v="2"/>
    <n v="100"/>
    <n v="500"/>
  </r>
  <r>
    <x v="8"/>
    <x v="48"/>
    <s v="CT Tygerberg SD"/>
    <n v="9774228"/>
    <x v="1660"/>
    <n v="6"/>
    <x v="4"/>
    <s v="Pfizer"/>
    <d v="2021-08-06T00:00:00"/>
    <s v="28/02/2022"/>
    <x v="3"/>
    <x v="0"/>
    <n v="5"/>
    <n v="9465611"/>
    <s v="Karl Bremer Hospital"/>
    <n v="12"/>
    <n v="300"/>
    <n v="1500"/>
  </r>
  <r>
    <x v="8"/>
    <x v="48"/>
    <s v="CT Western SD"/>
    <n v="9782706"/>
    <x v="1661"/>
    <n v="2"/>
    <x v="2"/>
    <s v="Pfizer"/>
    <d v="2021-06-04T00:00:00"/>
    <s v="28/02/2022"/>
    <x v="3"/>
    <x v="0"/>
    <n v="5"/>
    <n v="9642097"/>
    <s v="Cape Medical Depot"/>
    <n v="3"/>
    <n v="100"/>
    <n v="500"/>
  </r>
  <r>
    <x v="8"/>
    <x v="48"/>
    <s v="CT Western SD"/>
    <s v="9554544"/>
    <x v="1662"/>
    <n v="10"/>
    <x v="6"/>
    <s v="J&amp;J"/>
    <d v="2021-05-31T00:00:00"/>
    <m/>
    <x v="3"/>
    <x v="1"/>
    <n v="5"/>
    <n v="9465611"/>
    <s v="Karl Bremer Hospital"/>
    <n v="3"/>
    <n v="500"/>
    <n v="2500"/>
  </r>
  <r>
    <x v="8"/>
    <x v="49"/>
    <s v="Breede Valley Municipality"/>
    <n v="9881822"/>
    <x v="1663"/>
    <n v="1"/>
    <x v="4"/>
    <s v="Pfizer"/>
    <d v="2021-06-07T00:00:00"/>
    <m/>
    <x v="3"/>
    <x v="0"/>
    <n v="5"/>
    <n v="9457040"/>
    <s v="Worcester CDC"/>
    <n v="4"/>
    <n v="50"/>
    <n v="250"/>
  </r>
  <r>
    <x v="8"/>
    <x v="49"/>
    <s v="Breede Valley Municipality"/>
    <n v="9449681"/>
    <x v="1664"/>
    <n v="1"/>
    <x v="4"/>
    <s v="Pfizer"/>
    <d v="2021-06-07T00:00:00"/>
    <m/>
    <x v="3"/>
    <x v="0"/>
    <n v="5"/>
    <n v="9457040"/>
    <s v="Worcester CDC"/>
    <n v="4"/>
    <n v="50"/>
    <n v="250"/>
  </r>
  <r>
    <x v="8"/>
    <x v="49"/>
    <s v="Breede Valley Municipality"/>
    <n v="9691276"/>
    <x v="1665"/>
    <n v="1"/>
    <x v="4"/>
    <s v="Pfizer"/>
    <d v="2021-06-07T00:00:00"/>
    <m/>
    <x v="3"/>
    <x v="0"/>
    <n v="5"/>
    <n v="9457040"/>
    <s v="Worcester CDC"/>
    <n v="4"/>
    <n v="30"/>
    <n v="150"/>
  </r>
  <r>
    <x v="8"/>
    <x v="49"/>
    <s v="Breede Valley Municipality"/>
    <n v="9585104"/>
    <x v="1666"/>
    <n v="4"/>
    <x v="4"/>
    <s v="Pfizer"/>
    <d v="2021-05-31T00:00:00"/>
    <m/>
    <x v="3"/>
    <x v="1"/>
    <n v="5"/>
    <n v="9457040"/>
    <s v="Worcester CDC"/>
    <n v="3"/>
    <n v="200"/>
    <n v="1000"/>
  </r>
  <r>
    <x v="8"/>
    <x v="49"/>
    <s v="Breede Valley Municipality"/>
    <n v="9849898"/>
    <x v="1667"/>
    <n v="1"/>
    <x v="4"/>
    <s v="Pfizer"/>
    <d v="2021-05-31T00:00:00"/>
    <m/>
    <x v="3"/>
    <x v="0"/>
    <n v="5"/>
    <n v="9457040"/>
    <s v="Worcester CDC"/>
    <n v="3"/>
    <n v="20"/>
    <n v="100"/>
  </r>
  <r>
    <x v="8"/>
    <x v="49"/>
    <s v="Breede Valley Municipality"/>
    <n v="9237412"/>
    <x v="1668"/>
    <n v="1"/>
    <x v="4"/>
    <s v="Pfizer"/>
    <d v="2021-06-07T00:00:00"/>
    <m/>
    <x v="3"/>
    <x v="0"/>
    <n v="5"/>
    <n v="9457040"/>
    <s v="Worcester CDC"/>
    <n v="4"/>
    <n v="20"/>
    <n v="100"/>
  </r>
  <r>
    <x v="8"/>
    <x v="49"/>
    <s v="Breede Valley Municipality"/>
    <n v="9190393"/>
    <x v="1669"/>
    <n v="1"/>
    <x v="4"/>
    <s v="Pfizer"/>
    <d v="2021-06-07T00:00:00"/>
    <m/>
    <x v="3"/>
    <x v="0"/>
    <n v="5"/>
    <n v="9457040"/>
    <s v="Worcester CDC"/>
    <n v="4"/>
    <n v="20"/>
    <n v="100"/>
  </r>
  <r>
    <x v="8"/>
    <x v="49"/>
    <s v="Breede Valley Municipality"/>
    <n v="9367388"/>
    <x v="1670"/>
    <n v="2"/>
    <x v="4"/>
    <s v="Pfizer"/>
    <d v="2021-07-12T00:00:00"/>
    <m/>
    <x v="3"/>
    <x v="0"/>
    <n v="1"/>
    <n v="9457040"/>
    <s v="Worcester CDC"/>
    <n v="9"/>
    <n v="150"/>
    <n v="150"/>
  </r>
  <r>
    <x v="8"/>
    <x v="49"/>
    <s v="Breede Valley Municipality"/>
    <n v="9112225"/>
    <x v="1671"/>
    <n v="2"/>
    <x v="4"/>
    <s v="Pfizer"/>
    <d v="2021-07-14T00:00:00"/>
    <m/>
    <x v="0"/>
    <x v="0"/>
    <n v="1"/>
    <n v="9457040"/>
    <s v="Worcester CDC"/>
    <n v="9"/>
    <n v="150"/>
    <n v="150"/>
  </r>
  <r>
    <x v="8"/>
    <x v="49"/>
    <s v="Breede Valley Municipality"/>
    <n v="9421942"/>
    <x v="1672"/>
    <n v="2"/>
    <x v="4"/>
    <s v="Pfizer"/>
    <d v="2021-07-15T00:00:00"/>
    <m/>
    <x v="0"/>
    <x v="0"/>
    <n v="1"/>
    <n v="9457040"/>
    <s v="Worcester CDC"/>
    <n v="9"/>
    <n v="150"/>
    <n v="150"/>
  </r>
  <r>
    <x v="8"/>
    <x v="49"/>
    <s v="Breede Valley Municipality"/>
    <n v="9733594"/>
    <x v="1673"/>
    <n v="2"/>
    <x v="4"/>
    <s v="Pfizer"/>
    <d v="2021-07-16T00:00:00"/>
    <m/>
    <x v="0"/>
    <x v="0"/>
    <n v="1"/>
    <n v="9457040"/>
    <s v="Worcester CDC"/>
    <n v="9"/>
    <n v="150"/>
    <n v="150"/>
  </r>
  <r>
    <x v="8"/>
    <x v="49"/>
    <s v="Drakenstein Municipality"/>
    <n v="9252447"/>
    <x v="1674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539813"/>
    <x v="1675"/>
    <n v="1"/>
    <x v="2"/>
    <s v="Pfizer"/>
    <d v="2021-06-28T00:00:00"/>
    <m/>
    <x v="3"/>
    <x v="0"/>
    <n v="5"/>
    <n v="9656284"/>
    <s v="TC Newman CDC"/>
    <n v="7"/>
    <n v="30"/>
    <n v="150"/>
  </r>
  <r>
    <x v="8"/>
    <x v="49"/>
    <s v="Drakenstein Municipality"/>
    <n v="9818243"/>
    <x v="1676"/>
    <n v="2"/>
    <x v="2"/>
    <s v="Pfizer"/>
    <d v="2021-06-07T00:00:00"/>
    <m/>
    <x v="3"/>
    <x v="0"/>
    <n v="5"/>
    <n v="9656284"/>
    <s v="TC Newman CDC"/>
    <n v="4"/>
    <n v="100"/>
    <n v="500"/>
  </r>
  <r>
    <x v="8"/>
    <x v="49"/>
    <s v="Drakenstein Municipality"/>
    <n v="9192724"/>
    <x v="1677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869862"/>
    <x v="1678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111250"/>
    <x v="1679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296581"/>
    <x v="1680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766283"/>
    <x v="1681"/>
    <n v="1"/>
    <x v="2"/>
    <s v="Pfizer"/>
    <d v="2021-06-28T00:00:00"/>
    <m/>
    <x v="3"/>
    <x v="0"/>
    <n v="5"/>
    <n v="9656284"/>
    <s v="TC Newman CDC"/>
    <n v="7"/>
    <n v="30"/>
    <n v="150"/>
  </r>
  <r>
    <x v="8"/>
    <x v="49"/>
    <s v="Drakenstein Municipality"/>
    <n v="9227620"/>
    <x v="1682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159978"/>
    <x v="1683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656284"/>
    <x v="1684"/>
    <n v="5"/>
    <x v="2"/>
    <s v="Pfizer"/>
    <d v="2021-05-31T00:00:00"/>
    <m/>
    <x v="3"/>
    <x v="1"/>
    <n v="6"/>
    <n v="9642097"/>
    <s v="Cape Medical Depot"/>
    <n v="3"/>
    <n v="300"/>
    <n v="1500"/>
  </r>
  <r>
    <x v="8"/>
    <x v="49"/>
    <s v="Drakenstein Municipality"/>
    <n v="9321517"/>
    <x v="1685"/>
    <n v="2"/>
    <x v="2"/>
    <s v="Pfizer"/>
    <d v="2021-07-12T00:00:00"/>
    <m/>
    <x v="3"/>
    <x v="0"/>
    <n v="5"/>
    <n v="9656284"/>
    <s v="TC Newman CDC"/>
    <n v="9"/>
    <n v="150"/>
    <n v="750"/>
  </r>
  <r>
    <x v="8"/>
    <x v="49"/>
    <s v="Drakenstein Municipality"/>
    <n v="9368390"/>
    <x v="1686"/>
    <n v="1"/>
    <x v="2"/>
    <s v="Pfizer"/>
    <d v="2021-07-05T00:00:00"/>
    <m/>
    <x v="3"/>
    <x v="0"/>
    <n v="5"/>
    <n v="9656284"/>
    <s v="TC Newman CDC"/>
    <n v="8"/>
    <n v="30"/>
    <n v="150"/>
  </r>
  <r>
    <x v="8"/>
    <x v="49"/>
    <s v="Drakenstein Municipality"/>
    <n v="9624797"/>
    <x v="1687"/>
    <n v="2"/>
    <x v="4"/>
    <s v="Pfizer"/>
    <d v="2021-06-07T00:00:00"/>
    <m/>
    <x v="3"/>
    <x v="0"/>
    <n v="5"/>
    <n v="9656284"/>
    <s v="TC Newman CDC"/>
    <n v="4"/>
    <n v="150"/>
    <n v="750"/>
  </r>
  <r>
    <x v="8"/>
    <x v="49"/>
    <s v="Drakenstein Municipality"/>
    <n v="9560928"/>
    <x v="1688"/>
    <n v="2"/>
    <x v="4"/>
    <s v="Pfizer"/>
    <d v="2021-07-05T00:00:00"/>
    <m/>
    <x v="3"/>
    <x v="0"/>
    <n v="5"/>
    <n v="9656284"/>
    <s v="TC Newman CDC"/>
    <n v="8"/>
    <n v="150"/>
    <n v="750"/>
  </r>
  <r>
    <x v="8"/>
    <x v="49"/>
    <s v="Langeberg Municipality"/>
    <n v="9368996"/>
    <x v="1689"/>
    <n v="1"/>
    <x v="2"/>
    <s v="Pfizer"/>
    <d v="2021-07-12T00:00:00"/>
    <m/>
    <x v="3"/>
    <x v="0"/>
    <n v="5"/>
    <n v="9644754"/>
    <s v="Robertson Hospital"/>
    <n v="9"/>
    <n v="20"/>
    <n v="100"/>
  </r>
  <r>
    <x v="8"/>
    <x v="49"/>
    <s v="Langeberg Municipality"/>
    <n v="9722238"/>
    <x v="1690"/>
    <n v="1"/>
    <x v="2"/>
    <s v="Pfizer"/>
    <d v="2021-06-21T00:00:00"/>
    <m/>
    <x v="3"/>
    <x v="0"/>
    <n v="5"/>
    <n v="9644754"/>
    <s v="Robertson Hospital"/>
    <n v="6"/>
    <n v="20"/>
    <n v="100"/>
  </r>
  <r>
    <x v="8"/>
    <x v="49"/>
    <s v="Langeberg Municipality"/>
    <n v="9721896"/>
    <x v="1691"/>
    <n v="1"/>
    <x v="2"/>
    <s v="Pfizer"/>
    <d v="2021-06-07T00:00:00"/>
    <m/>
    <x v="3"/>
    <x v="0"/>
    <n v="5"/>
    <n v="9644754"/>
    <s v="Robertson Hospital"/>
    <n v="4"/>
    <n v="30"/>
    <n v="150"/>
  </r>
  <r>
    <x v="8"/>
    <x v="49"/>
    <s v="Langeberg Municipality"/>
    <n v="9832942"/>
    <x v="1692"/>
    <m/>
    <x v="2"/>
    <s v="Pfizer"/>
    <d v="2021-07-05T00:00:00"/>
    <m/>
    <x v="3"/>
    <x v="0"/>
    <n v="5"/>
    <n v="9644754"/>
    <s v="Robertson Hospital"/>
    <n v="8"/>
    <n v="20"/>
    <n v="100"/>
  </r>
  <r>
    <x v="8"/>
    <x v="49"/>
    <s v="Langeberg Municipality"/>
    <n v="9391227"/>
    <x v="1693"/>
    <n v="1"/>
    <x v="2"/>
    <s v="Pfizer"/>
    <d v="2021-07-05T00:00:00"/>
    <m/>
    <x v="3"/>
    <x v="0"/>
    <n v="5"/>
    <n v="9644754"/>
    <s v="Robertson Hospital"/>
    <n v="8"/>
    <n v="20"/>
    <n v="100"/>
  </r>
  <r>
    <x v="8"/>
    <x v="49"/>
    <s v="Langeberg Municipality"/>
    <n v="9885544"/>
    <x v="1694"/>
    <n v="3"/>
    <x v="4"/>
    <s v="Pfizer"/>
    <d v="2021-05-31T00:00:00"/>
    <m/>
    <x v="3"/>
    <x v="1"/>
    <n v="5"/>
    <n v="9644754"/>
    <s v="Robertson Hospital"/>
    <n v="3"/>
    <n v="300"/>
    <n v="1500"/>
  </r>
  <r>
    <x v="8"/>
    <x v="49"/>
    <s v="Langeberg Municipality"/>
    <n v="9366349"/>
    <x v="1695"/>
    <n v="3"/>
    <x v="4"/>
    <s v="Pfizer"/>
    <d v="2021-07-01T00:00:00"/>
    <m/>
    <x v="3"/>
    <x v="0"/>
    <n v="1"/>
    <n v="9644754"/>
    <s v="Robertson Hospital"/>
    <n v="7"/>
    <n v="300"/>
    <n v="300"/>
  </r>
  <r>
    <x v="8"/>
    <x v="49"/>
    <s v="Langeberg Municipality"/>
    <n v="9114788"/>
    <x v="1696"/>
    <n v="2"/>
    <x v="4"/>
    <s v="Pfizer"/>
    <d v="2021-07-12T00:00:00"/>
    <m/>
    <x v="3"/>
    <x v="0"/>
    <n v="1"/>
    <n v="9644754"/>
    <s v="Robertson Hospital"/>
    <n v="9"/>
    <n v="100"/>
    <n v="100"/>
  </r>
  <r>
    <x v="8"/>
    <x v="49"/>
    <s v="Langeberg Municipality"/>
    <n v="9515233"/>
    <x v="1697"/>
    <n v="2"/>
    <x v="4"/>
    <s v="Pfizer"/>
    <d v="2021-07-12T00:00:00"/>
    <m/>
    <x v="3"/>
    <x v="0"/>
    <n v="1"/>
    <n v="9644754"/>
    <s v="Robertson Hospital"/>
    <n v="9"/>
    <n v="100"/>
    <n v="100"/>
  </r>
  <r>
    <x v="8"/>
    <x v="49"/>
    <s v="Stellenbosch Municipality"/>
    <n v="9329146"/>
    <x v="1698"/>
    <n v="1"/>
    <x v="2"/>
    <s v="Pfizer"/>
    <d v="2021-06-07T00:00:00"/>
    <m/>
    <x v="3"/>
    <x v="0"/>
    <n v="5"/>
    <m/>
    <s v="Stellenbosch Hospital"/>
    <n v="4"/>
    <n v="50"/>
    <n v="250"/>
  </r>
  <r>
    <x v="8"/>
    <x v="49"/>
    <s v="Stellenbosch Municipality"/>
    <n v="9649764"/>
    <x v="1699"/>
    <n v="1"/>
    <x v="4"/>
    <s v="Pfizer"/>
    <d v="2021-06-07T00:00:00"/>
    <m/>
    <x v="3"/>
    <x v="0"/>
    <n v="5"/>
    <n v="9329146"/>
    <s v="Cloetesville CDC"/>
    <n v="4"/>
    <n v="10"/>
    <n v="50"/>
  </r>
  <r>
    <x v="8"/>
    <x v="49"/>
    <s v="Stellenbosch Municipality"/>
    <n v="9539763"/>
    <x v="1700"/>
    <n v="1"/>
    <x v="4"/>
    <s v="Pfizer"/>
    <d v="2021-06-07T00:00:00"/>
    <m/>
    <x v="3"/>
    <x v="0"/>
    <n v="5"/>
    <n v="9329146"/>
    <s v="Cloetesville CDC"/>
    <n v="4"/>
    <n v="50"/>
    <n v="250"/>
  </r>
  <r>
    <x v="8"/>
    <x v="49"/>
    <s v="Stellenbosch Municipality"/>
    <n v="9731702"/>
    <x v="1701"/>
    <n v="1"/>
    <x v="4"/>
    <s v="Pfizer"/>
    <d v="2021-06-07T00:00:00"/>
    <m/>
    <x v="3"/>
    <x v="0"/>
    <n v="5"/>
    <n v="9329146"/>
    <s v="Cloetesville CDC"/>
    <n v="4"/>
    <n v="30"/>
    <n v="150"/>
  </r>
  <r>
    <x v="8"/>
    <x v="49"/>
    <s v="Stellenbosch Municipality"/>
    <n v="9851854"/>
    <x v="1702"/>
    <n v="1"/>
    <x v="4"/>
    <s v="Pfizer"/>
    <d v="2021-07-05T00:00:00"/>
    <m/>
    <x v="3"/>
    <x v="0"/>
    <n v="5"/>
    <n v="9329146"/>
    <s v="Cloetesville CDC"/>
    <n v="8"/>
    <n v="30"/>
    <n v="150"/>
  </r>
  <r>
    <x v="8"/>
    <x v="49"/>
    <s v="Stellenbosch Municipality"/>
    <n v="9280052"/>
    <x v="1703"/>
    <n v="4"/>
    <x v="4"/>
    <s v="Pfizer"/>
    <d v="2021-06-17T00:00:00"/>
    <m/>
    <x v="3"/>
    <x v="0"/>
    <n v="1"/>
    <n v="9329146"/>
    <s v="Cloetesville CDC"/>
    <n v="5"/>
    <n v="150"/>
    <n v="150"/>
  </r>
  <r>
    <x v="8"/>
    <x v="49"/>
    <s v="Stellenbosch Municipality"/>
    <n v="9397940"/>
    <x v="1704"/>
    <n v="4"/>
    <x v="4"/>
    <s v="Pfizer"/>
    <d v="2021-06-18T00:00:00"/>
    <m/>
    <x v="3"/>
    <x v="0"/>
    <n v="1"/>
    <n v="9329146"/>
    <s v="Cloetesville CDC"/>
    <n v="5"/>
    <n v="150"/>
    <n v="150"/>
  </r>
  <r>
    <x v="8"/>
    <x v="49"/>
    <s v="Stellenbosch Municipality"/>
    <n v="9538828"/>
    <x v="1705"/>
    <n v="4"/>
    <x v="4"/>
    <s v="Pfizer"/>
    <d v="2021-05-31T00:00:00"/>
    <m/>
    <x v="3"/>
    <x v="1"/>
    <n v="5"/>
    <n v="9329146"/>
    <s v="Cloetesville CDC"/>
    <n v="3"/>
    <n v="250"/>
    <n v="1250"/>
  </r>
  <r>
    <x v="8"/>
    <x v="49"/>
    <s v="Stellenbosch Municipality"/>
    <n v="9269039"/>
    <x v="1706"/>
    <n v="4"/>
    <x v="4"/>
    <s v="Pfizer"/>
    <d v="2021-06-14T00:00:00"/>
    <m/>
    <x v="3"/>
    <x v="0"/>
    <n v="1"/>
    <n v="9447586"/>
    <s v="Stellenbosch Hospital"/>
    <n v="5"/>
    <n v="150"/>
    <n v="150"/>
  </r>
  <r>
    <x v="8"/>
    <x v="49"/>
    <s v="Stellenbosch Municipality"/>
    <n v="9395961"/>
    <x v="1707"/>
    <n v="4"/>
    <x v="4"/>
    <s v="Pfizer"/>
    <d v="2021-06-14T00:00:00"/>
    <m/>
    <x v="3"/>
    <x v="0"/>
    <n v="1"/>
    <n v="9447586"/>
    <s v="Stellenbosch Hospital"/>
    <n v="5"/>
    <n v="150"/>
    <n v="150"/>
  </r>
  <r>
    <x v="8"/>
    <x v="49"/>
    <s v="Witzenberg Municipality"/>
    <n v="9664021"/>
    <x v="1708"/>
    <n v="2"/>
    <x v="2"/>
    <s v="Pfizer"/>
    <d v="2021-05-31T00:00:00"/>
    <m/>
    <x v="3"/>
    <x v="1"/>
    <n v="5"/>
    <n v="9642097"/>
    <s v="Cape Medical Depot"/>
    <n v="3"/>
    <n v="250"/>
    <n v="1250"/>
  </r>
  <r>
    <x v="8"/>
    <x v="49"/>
    <s v="Witzenberg Municipality"/>
    <n v="9420471"/>
    <x v="1709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513839"/>
    <x v="1710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265797"/>
    <x v="1711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463662"/>
    <x v="1712"/>
    <n v="2"/>
    <x v="4"/>
    <s v="Pfizer"/>
    <d v="2021-06-07T00:00:00"/>
    <m/>
    <x v="3"/>
    <x v="0"/>
    <n v="1"/>
    <n v="9664021"/>
    <s v="Ceres Hospital"/>
    <n v="4"/>
    <n v="150"/>
    <n v="150"/>
  </r>
  <r>
    <x v="8"/>
    <x v="49"/>
    <s v="Witzenberg Municipality"/>
    <n v="9754098"/>
    <x v="1713"/>
    <n v="2"/>
    <x v="4"/>
    <s v="Pfizer"/>
    <d v="2021-06-28T00:00:00"/>
    <m/>
    <x v="3"/>
    <x v="0"/>
    <n v="1"/>
    <n v="9664021"/>
    <s v="Ceres Hospital"/>
    <n v="7"/>
    <n v="150"/>
    <n v="150"/>
  </r>
  <r>
    <x v="8"/>
    <x v="49"/>
    <s v="Witzenberg Municipality"/>
    <n v="9729085"/>
    <x v="1714"/>
    <n v="2"/>
    <x v="4"/>
    <s v="Pfizer"/>
    <d v="2021-06-07T00:00:00"/>
    <m/>
    <x v="3"/>
    <x v="0"/>
    <n v="1"/>
    <n v="9664021"/>
    <s v="Ceres Hospital"/>
    <n v="4"/>
    <n v="150"/>
    <n v="150"/>
  </r>
  <r>
    <x v="8"/>
    <x v="50"/>
    <s v="Beaufort West Municipality"/>
    <n v="9672007"/>
    <x v="1715"/>
    <n v="0"/>
    <x v="4"/>
    <s v="Pfizer"/>
    <d v="2021-06-23T00:00:00"/>
    <m/>
    <x v="3"/>
    <x v="0"/>
    <n v="1"/>
    <n v="9138303"/>
    <s v="Beaufort West Hospital"/>
    <n v="6"/>
    <n v="10"/>
    <n v="50"/>
  </r>
  <r>
    <x v="8"/>
    <x v="50"/>
    <s v="Beaufort West Municipality"/>
    <n v="9772103"/>
    <x v="1716"/>
    <n v="2"/>
    <x v="4"/>
    <s v="Pfizer"/>
    <d v="2021-06-15T00:00:00"/>
    <m/>
    <x v="3"/>
    <x v="0"/>
    <n v="5"/>
    <n v="9138303"/>
    <s v="Beaufort West Hospital"/>
    <n v="5"/>
    <n v="100"/>
    <n v="500"/>
  </r>
  <r>
    <x v="8"/>
    <x v="50"/>
    <s v="Beaufort West Municipality"/>
    <n v="9271354"/>
    <x v="1717"/>
    <n v="2"/>
    <x v="4"/>
    <s v="Pfizer"/>
    <d v="2021-06-11T00:00:00"/>
    <m/>
    <x v="3"/>
    <x v="0"/>
    <n v="5"/>
    <n v="9138303"/>
    <s v="Beaufort West Hospital"/>
    <n v="4"/>
    <n v="100"/>
    <n v="500"/>
  </r>
  <r>
    <x v="8"/>
    <x v="50"/>
    <s v="Beaufort West Municipality"/>
    <n v="9895920"/>
    <x v="1718"/>
    <n v="2"/>
    <x v="4"/>
    <s v="Pfizer"/>
    <d v="2021-06-14T00:00:00"/>
    <m/>
    <x v="3"/>
    <x v="0"/>
    <n v="5"/>
    <n v="9138303"/>
    <s v="Beaufort West Hospital"/>
    <n v="5"/>
    <n v="100"/>
    <n v="500"/>
  </r>
  <r>
    <x v="8"/>
    <x v="50"/>
    <s v="Beaufort West Municipality"/>
    <n v="9566315"/>
    <x v="1719"/>
    <n v="2"/>
    <x v="4"/>
    <s v="Pfizer"/>
    <d v="2021-06-10T00:00:00"/>
    <m/>
    <x v="3"/>
    <x v="0"/>
    <n v="5"/>
    <n v="9138303"/>
    <s v="Beaufort West Hospital"/>
    <n v="4"/>
    <n v="100"/>
    <n v="500"/>
  </r>
  <r>
    <x v="8"/>
    <x v="50"/>
    <s v="Beaufort West Municipality"/>
    <n v="9334684"/>
    <x v="1720"/>
    <n v="1"/>
    <x v="4"/>
    <s v="Pfizer"/>
    <d v="2021-06-17T00:00:00"/>
    <m/>
    <x v="3"/>
    <x v="0"/>
    <n v="1"/>
    <n v="9138303"/>
    <s v="Beaufort West Hospital"/>
    <n v="5"/>
    <n v="10"/>
    <n v="10"/>
  </r>
  <r>
    <x v="8"/>
    <x v="50"/>
    <s v="Beaufort West Municipality"/>
    <n v="9551833"/>
    <x v="1721"/>
    <n v="1"/>
    <x v="2"/>
    <s v="Pfizer"/>
    <d v="2021-07-02T00:00:00"/>
    <m/>
    <x v="3"/>
    <x v="0"/>
    <n v="5"/>
    <n v="9138303"/>
    <s v="Beaufort West Hospital"/>
    <n v="7"/>
    <n v="50"/>
    <n v="250"/>
  </r>
  <r>
    <x v="8"/>
    <x v="50"/>
    <s v="Laingsburg Municipality"/>
    <n v="9482244"/>
    <x v="1722"/>
    <n v="0"/>
    <x v="4"/>
    <s v="Pfizer"/>
    <d v="2021-07-02T00:00:00"/>
    <m/>
    <x v="3"/>
    <x v="0"/>
    <n v="1"/>
    <n v="9138303"/>
    <s v="Beaufort West Hospital"/>
    <n v="7"/>
    <n v="0"/>
    <n v="0"/>
  </r>
  <r>
    <x v="8"/>
    <x v="50"/>
    <s v="Laingsburg Municipality"/>
    <n v="9110440"/>
    <x v="1723"/>
    <n v="2"/>
    <x v="2"/>
    <s v="Pfizer"/>
    <d v="2021-06-14T00:00:00"/>
    <m/>
    <x v="3"/>
    <x v="0"/>
    <n v="5"/>
    <n v="9642097"/>
    <s v="Cape medical Depot"/>
    <n v="5"/>
    <n v="100"/>
    <n v="500"/>
  </r>
  <r>
    <x v="8"/>
    <x v="50"/>
    <s v="Prince Albert Municipality"/>
    <n v="9262509"/>
    <x v="1724"/>
    <n v="2"/>
    <x v="2"/>
    <s v="Pfizer"/>
    <d v="2021-06-15T00:00:00"/>
    <m/>
    <x v="3"/>
    <x v="0"/>
    <n v="5"/>
    <n v="9642097"/>
    <s v="Cape medical Depot"/>
    <n v="5"/>
    <n v="100"/>
    <n v="500"/>
  </r>
  <r>
    <x v="8"/>
    <x v="50"/>
    <s v="Prince Albert Municipality"/>
    <n v="9476944"/>
    <x v="1725"/>
    <n v="0"/>
    <x v="4"/>
    <s v="Pfizer"/>
    <d v="2021-07-01T00:00:00"/>
    <m/>
    <x v="3"/>
    <x v="0"/>
    <n v="1"/>
    <n v="9138303"/>
    <s v="Beaufort West Hospital"/>
    <n v="7"/>
    <n v="10"/>
    <n v="50"/>
  </r>
  <r>
    <x v="8"/>
    <x v="50"/>
    <s v="Prince Albert Municipality"/>
    <n v="9317911"/>
    <x v="1726"/>
    <n v="1"/>
    <x v="4"/>
    <s v="Pfizer"/>
    <d v="2021-06-15T00:00:00"/>
    <m/>
    <x v="3"/>
    <x v="0"/>
    <n v="1"/>
    <n v="9138303"/>
    <s v="Beaufort West Hospital"/>
    <n v="5"/>
    <n v="20"/>
    <n v="20"/>
  </r>
  <r>
    <x v="8"/>
    <x v="51"/>
    <s v="Bitou Municipality"/>
    <n v="9135280"/>
    <x v="1727"/>
    <n v="3"/>
    <x v="4"/>
    <s v="Pfizer"/>
    <d v="2021-06-02T00:00:00"/>
    <m/>
    <x v="3"/>
    <x v="0"/>
    <n v="5"/>
    <n v="9374997"/>
    <s v="Kwanokuthula CDC"/>
    <n v="3"/>
    <n v="150"/>
    <n v="750"/>
  </r>
  <r>
    <x v="8"/>
    <x v="51"/>
    <s v="Bitou Municipality"/>
    <n v="9374997"/>
    <x v="1728"/>
    <n v="3"/>
    <x v="2"/>
    <s v="Pfizer"/>
    <d v="2021-06-14T00:00:00"/>
    <m/>
    <x v="3"/>
    <x v="0"/>
    <n v="3"/>
    <n v="9642097"/>
    <s v="Cape medical Depot"/>
    <n v="5"/>
    <n v="150"/>
    <n v="450"/>
  </r>
  <r>
    <x v="8"/>
    <x v="51"/>
    <s v="Bitou Municipality"/>
    <n v="9541509"/>
    <x v="1729"/>
    <n v="2"/>
    <x v="4"/>
    <s v="Pfizer"/>
    <d v="2021-06-21T00:00:00"/>
    <s v=" "/>
    <x v="3"/>
    <x v="0"/>
    <n v="1"/>
    <n v="9374997"/>
    <s v="Kwanokuthula CDC"/>
    <n v="6"/>
    <n v="120"/>
    <n v="120"/>
  </r>
  <r>
    <x v="8"/>
    <x v="51"/>
    <s v="Bitou Municipality"/>
    <n v="9783689"/>
    <x v="1730"/>
    <n v="3"/>
    <x v="4"/>
    <s v="Pfizer"/>
    <d v="2021-06-21T00:00:00"/>
    <m/>
    <x v="3"/>
    <x v="0"/>
    <n v="1"/>
    <n v="9374997"/>
    <s v="Kwanokuthula CDC"/>
    <n v="6"/>
    <n v="150"/>
    <n v="150"/>
  </r>
  <r>
    <x v="8"/>
    <x v="51"/>
    <s v="George Municipality"/>
    <n v="9417090"/>
    <x v="1731"/>
    <n v="7"/>
    <x v="2"/>
    <s v="Pfizer"/>
    <d v="2021-06-02T00:00:00"/>
    <m/>
    <x v="3"/>
    <x v="0"/>
    <n v="5"/>
    <n v="9642097"/>
    <s v="Cape medical Depot"/>
    <n v="3"/>
    <n v="350"/>
    <n v="1750"/>
  </r>
  <r>
    <x v="8"/>
    <x v="51"/>
    <s v="George Municipality"/>
    <n v="9611122"/>
    <x v="1732"/>
    <n v="7"/>
    <x v="2"/>
    <s v="Pfizer"/>
    <d v="2021-06-03T00:00:00"/>
    <m/>
    <x v="3"/>
    <x v="0"/>
    <n v="5"/>
    <n v="9417090"/>
    <s v="Harry Comay TB Hospital"/>
    <n v="3"/>
    <n v="350"/>
    <n v="1750"/>
  </r>
  <r>
    <x v="8"/>
    <x v="51"/>
    <s v="George Municipality"/>
    <n v="9363509"/>
    <x v="1733"/>
    <n v="3"/>
    <x v="4"/>
    <s v="Pfizer"/>
    <d v="2021-06-03T00:00:00"/>
    <m/>
    <x v="3"/>
    <x v="0"/>
    <n v="5"/>
    <n v="9417090"/>
    <s v="Harry Comay TB Hospital"/>
    <n v="3"/>
    <n v="150"/>
    <n v="750"/>
  </r>
  <r>
    <x v="8"/>
    <x v="51"/>
    <s v="George Municipality"/>
    <n v="9722323"/>
    <x v="1734"/>
    <n v="1"/>
    <x v="2"/>
    <s v="Pfizer"/>
    <d v="2021-06-07T00:00:00"/>
    <m/>
    <x v="3"/>
    <x v="0"/>
    <n v="5"/>
    <n v="9417090"/>
    <s v="Harry Comay TB Hospital"/>
    <n v="4"/>
    <n v="50"/>
    <n v="250"/>
  </r>
  <r>
    <x v="8"/>
    <x v="51"/>
    <s v="George Municipality"/>
    <n v="9628354"/>
    <x v="1735"/>
    <n v="2"/>
    <x v="4"/>
    <s v="Pfizer"/>
    <d v="2021-06-07T00:00:00"/>
    <m/>
    <x v="3"/>
    <x v="0"/>
    <n v="5"/>
    <n v="9417090"/>
    <s v="Harry Comay TB Hospital"/>
    <n v="4"/>
    <n v="100"/>
    <n v="500"/>
  </r>
  <r>
    <x v="8"/>
    <x v="51"/>
    <s v="George Municipality"/>
    <n v="9385930"/>
    <x v="1736"/>
    <n v="1"/>
    <x v="2"/>
    <s v="Pfizer"/>
    <d v="2021-06-07T00:00:00"/>
    <m/>
    <x v="3"/>
    <x v="0"/>
    <n v="5"/>
    <n v="9417090"/>
    <s v="Harry Comay TB Hospital"/>
    <n v="4"/>
    <n v="50"/>
    <n v="250"/>
  </r>
  <r>
    <x v="8"/>
    <x v="51"/>
    <s v="Hessequa Municipality"/>
    <s v="9593223"/>
    <x v="1737"/>
    <n v="2"/>
    <x v="4"/>
    <s v="Pfizer"/>
    <d v="2021-06-03T00:00:00"/>
    <m/>
    <x v="3"/>
    <x v="0"/>
    <n v="5"/>
    <n v="9432907"/>
    <s v="Riversdale Hospital"/>
    <n v="3"/>
    <n v="100"/>
    <n v="500"/>
  </r>
  <r>
    <x v="8"/>
    <x v="51"/>
    <s v="Hessequa Municipality"/>
    <n v="9294158"/>
    <x v="1738"/>
    <n v="2"/>
    <x v="4"/>
    <s v="Pfizer"/>
    <d v="2021-06-09T00:00:00"/>
    <m/>
    <x v="3"/>
    <x v="0"/>
    <n v="3"/>
    <n v="9432907"/>
    <s v="Riversdale Hospital"/>
    <n v="4"/>
    <n v="100"/>
    <n v="300"/>
  </r>
  <r>
    <x v="8"/>
    <x v="51"/>
    <s v="Hessequa Municipality"/>
    <n v="9521570"/>
    <x v="1739"/>
    <n v="2"/>
    <x v="4"/>
    <s v="Pfizer"/>
    <d v="2021-06-10T00:00:00"/>
    <m/>
    <x v="3"/>
    <x v="0"/>
    <n v="2"/>
    <n v="9432907"/>
    <s v="Riversdale Hospital"/>
    <n v="4"/>
    <n v="100"/>
    <n v="200"/>
  </r>
  <r>
    <x v="8"/>
    <x v="51"/>
    <s v="Hessequa Municipality"/>
    <n v="9439318"/>
    <x v="1740"/>
    <n v="2"/>
    <x v="4"/>
    <s v="Pfizer"/>
    <d v="2021-06-09T00:00:00"/>
    <m/>
    <x v="3"/>
    <x v="0"/>
    <n v="1"/>
    <n v="9432907"/>
    <s v="Riversdale Hospital"/>
    <n v="4"/>
    <n v="100"/>
    <n v="100"/>
  </r>
  <r>
    <x v="8"/>
    <x v="51"/>
    <s v="Hessequa Municipality"/>
    <n v="9694004"/>
    <x v="1741"/>
    <n v="2"/>
    <x v="4"/>
    <s v="Pfizer"/>
    <d v="2021-06-10T00:00:00"/>
    <m/>
    <x v="3"/>
    <x v="0"/>
    <n v="4"/>
    <n v="9432907"/>
    <s v="Riversdale Hospital"/>
    <n v="4"/>
    <n v="100"/>
    <n v="400"/>
  </r>
  <r>
    <x v="8"/>
    <x v="51"/>
    <s v="Hessequa Municipality"/>
    <n v="9743951"/>
    <x v="1742"/>
    <n v="1"/>
    <x v="4"/>
    <s v="Pfizer"/>
    <d v="2021-06-11T00:00:00"/>
    <m/>
    <x v="3"/>
    <x v="0"/>
    <n v="1"/>
    <n v="9432907"/>
    <s v="Riversdale Hospital"/>
    <n v="4"/>
    <n v="40"/>
    <n v="40"/>
  </r>
  <r>
    <x v="8"/>
    <x v="51"/>
    <s v="Hessequa Municipality"/>
    <n v="9558293"/>
    <x v="1743"/>
    <n v="1"/>
    <x v="4"/>
    <s v="Pfizer"/>
    <d v="2021-06-08T00:00:00"/>
    <m/>
    <x v="3"/>
    <x v="0"/>
    <n v="3"/>
    <n v="9432907"/>
    <s v="Riversdale Hospital"/>
    <n v="4"/>
    <n v="35"/>
    <n v="105"/>
  </r>
  <r>
    <x v="8"/>
    <x v="51"/>
    <s v="Hessequa Municipality"/>
    <n v="9246571"/>
    <x v="1744"/>
    <n v="2"/>
    <x v="4"/>
    <s v="Pfizer"/>
    <d v="2021-06-22T00:00:00"/>
    <m/>
    <x v="3"/>
    <x v="0"/>
    <n v="2"/>
    <n v="9432907"/>
    <s v="Riversdale Hospital"/>
    <n v="6"/>
    <n v="70"/>
    <n v="140"/>
  </r>
  <r>
    <x v="8"/>
    <x v="51"/>
    <s v="Kannaland Municipality"/>
    <n v="9275036"/>
    <x v="1745"/>
    <m/>
    <x v="4"/>
    <s v="Pfizer"/>
    <d v="2021-06-07T00:00:00"/>
    <m/>
    <x v="3"/>
    <x v="0"/>
    <n v="2"/>
    <n v="9542404"/>
    <s v="Alan Blyth Hospital"/>
    <n v="4"/>
    <n v="200"/>
    <n v="400"/>
  </r>
  <r>
    <x v="8"/>
    <x v="51"/>
    <s v="Kannaland Municipality"/>
    <n v="9727893"/>
    <x v="1746"/>
    <n v="3"/>
    <x v="4"/>
    <s v="Pfizer"/>
    <d v="2021-06-02T00:00:00"/>
    <m/>
    <x v="3"/>
    <x v="0"/>
    <n v="1"/>
    <n v="9542404"/>
    <s v="Alan Blyth Hospital"/>
    <n v="3"/>
    <n v="200"/>
    <n v="200"/>
  </r>
  <r>
    <x v="8"/>
    <x v="51"/>
    <s v="Kannaland Municipality"/>
    <n v="9746975"/>
    <x v="1747"/>
    <n v="3"/>
    <x v="4"/>
    <s v="Pfizer"/>
    <d v="2021-06-04T00:00:00"/>
    <m/>
    <x v="3"/>
    <x v="0"/>
    <n v="2"/>
    <n v="9542404"/>
    <s v="Alan Blyth Hospital"/>
    <n v="3"/>
    <n v="200"/>
    <n v="400"/>
  </r>
  <r>
    <x v="8"/>
    <x v="51"/>
    <s v="Kannaland Municipality"/>
    <n v="9641265"/>
    <x v="1748"/>
    <n v="2"/>
    <x v="4"/>
    <s v="Pfizer"/>
    <d v="2021-06-08T00:00:00"/>
    <m/>
    <x v="3"/>
    <x v="0"/>
    <n v="1"/>
    <n v="9542404"/>
    <s v="Alan Blyth Hospital"/>
    <n v="4"/>
    <n v="150"/>
    <n v="150"/>
  </r>
  <r>
    <x v="8"/>
    <x v="51"/>
    <s v="Knysna Municipality"/>
    <n v="9596854"/>
    <x v="1749"/>
    <n v="2"/>
    <x v="4"/>
    <s v="Pfizer"/>
    <d v="2021-06-21T00:00:00"/>
    <m/>
    <x v="3"/>
    <x v="0"/>
    <n v="5"/>
    <n v="9818410"/>
    <s v="Knysna Hospital"/>
    <n v="6"/>
    <n v="100"/>
    <n v="500"/>
  </r>
  <r>
    <x v="8"/>
    <x v="51"/>
    <s v="Knysna Municipality"/>
    <n v="9658632"/>
    <x v="1750"/>
    <n v="3"/>
    <x v="4"/>
    <s v="Pfizer"/>
    <d v="2021-06-07T00:00:00"/>
    <m/>
    <x v="3"/>
    <x v="0"/>
    <n v="5"/>
    <n v="9818410"/>
    <s v="Knysna Hospital"/>
    <n v="4"/>
    <n v="200"/>
    <n v="1000"/>
  </r>
  <r>
    <x v="8"/>
    <x v="51"/>
    <s v="Knysna Municipality"/>
    <n v="9710091"/>
    <x v="1751"/>
    <n v="2"/>
    <x v="4"/>
    <s v="Pfizer"/>
    <d v="2021-06-15T00:00:00"/>
    <m/>
    <x v="3"/>
    <x v="0"/>
    <n v="2"/>
    <n v="9818410"/>
    <s v="Knysna Hospital"/>
    <n v="5"/>
    <n v="100"/>
    <n v="200"/>
  </r>
  <r>
    <x v="8"/>
    <x v="51"/>
    <s v="Knysna Municipality"/>
    <n v="9246555"/>
    <x v="1752"/>
    <n v="1"/>
    <x v="4"/>
    <s v="Pfizer"/>
    <d v="2021-06-18T00:00:00"/>
    <m/>
    <x v="3"/>
    <x v="0"/>
    <n v="1"/>
    <n v="9818410"/>
    <s v="Knysna Hospital"/>
    <n v="5"/>
    <n v="50"/>
    <n v="50"/>
  </r>
  <r>
    <x v="8"/>
    <x v="51"/>
    <s v="Knysna Municipality"/>
    <n v="9393520"/>
    <x v="1753"/>
    <n v="1"/>
    <x v="4"/>
    <s v="Pfizer"/>
    <d v="2021-06-14T00:00:00"/>
    <m/>
    <x v="3"/>
    <x v="0"/>
    <n v="1"/>
    <n v="9818410"/>
    <s v="Knysna Hospital"/>
    <n v="5"/>
    <n v="50"/>
    <n v="50"/>
  </r>
  <r>
    <x v="8"/>
    <x v="51"/>
    <s v="Mossel Bay Municipality"/>
    <n v="9563363"/>
    <x v="1754"/>
    <n v="3"/>
    <x v="4"/>
    <s v="Pfizer"/>
    <d v="2021-06-04T00:00:00"/>
    <m/>
    <x v="3"/>
    <x v="0"/>
    <n v="4"/>
    <n v="9699319"/>
    <s v="Mossel Bay Hospital"/>
    <n v="3"/>
    <n v="300"/>
    <n v="1200"/>
  </r>
  <r>
    <x v="8"/>
    <x v="51"/>
    <s v="Mossel Bay Municipality"/>
    <n v="9561957"/>
    <x v="1755"/>
    <n v="2"/>
    <x v="4"/>
    <s v="Pfizer"/>
    <d v="2021-06-14T00:00:00"/>
    <m/>
    <x v="3"/>
    <x v="0"/>
    <n v="4"/>
    <n v="9699319"/>
    <s v="Mossel Bay Hospital"/>
    <n v="5"/>
    <n v="200"/>
    <n v="800"/>
  </r>
  <r>
    <x v="8"/>
    <x v="51"/>
    <s v="Mossel Bay Municipality"/>
    <n v="9835262"/>
    <x v="1756"/>
    <n v="3"/>
    <x v="4"/>
    <s v="Pfizer"/>
    <d v="2021-06-14T00:00:00"/>
    <m/>
    <x v="3"/>
    <x v="0"/>
    <n v="4"/>
    <n v="9699319"/>
    <s v="Mossel Bay Hospital"/>
    <n v="5"/>
    <n v="300"/>
    <n v="1200"/>
  </r>
  <r>
    <x v="8"/>
    <x v="51"/>
    <s v="Mossel Bay Municipality"/>
    <n v="9478538"/>
    <x v="1757"/>
    <n v="2"/>
    <x v="4"/>
    <s v="Pfizer"/>
    <d v="2021-05-31T00:00:00"/>
    <m/>
    <x v="3"/>
    <x v="0"/>
    <n v="4"/>
    <n v="9699319"/>
    <s v="Mossel Bay Hospital"/>
    <n v="3"/>
    <n v="200"/>
    <n v="800"/>
  </r>
  <r>
    <x v="8"/>
    <x v="51"/>
    <s v="Mossel Bay Municipality"/>
    <n v="9464518"/>
    <x v="1758"/>
    <n v="3"/>
    <x v="4"/>
    <s v="Pfizer"/>
    <d v="2021-06-07T00:00:00"/>
    <m/>
    <x v="3"/>
    <x v="0"/>
    <n v="4"/>
    <n v="9699319"/>
    <s v="Mossel Bay Hospital"/>
    <n v="4"/>
    <n v="300"/>
    <n v="1200"/>
  </r>
  <r>
    <x v="8"/>
    <x v="51"/>
    <s v="Oudtshoorn Municipality"/>
    <n v="9898946"/>
    <x v="1759"/>
    <n v="4"/>
    <x v="4"/>
    <s v="Pfizer"/>
    <d v="2021-06-21T00:00:00"/>
    <m/>
    <x v="3"/>
    <x v="0"/>
    <n v="5"/>
    <n v="9738589"/>
    <s v="Oudtshoorn Hospital"/>
    <n v="6"/>
    <n v="300"/>
    <n v="1500"/>
  </r>
  <r>
    <x v="8"/>
    <x v="51"/>
    <s v="Oudtshoorn Municipality"/>
    <n v="9494715"/>
    <x v="1760"/>
    <n v="2"/>
    <x v="4"/>
    <s v="Pfizer"/>
    <d v="2021-06-15T00:00:00"/>
    <m/>
    <x v="3"/>
    <x v="0"/>
    <n v="1"/>
    <n v="9738589"/>
    <s v="Oudtshoorn Hospital"/>
    <n v="5"/>
    <n v="100"/>
    <n v="100"/>
  </r>
  <r>
    <x v="8"/>
    <x v="51"/>
    <s v="Oudtshoorn Municipality"/>
    <n v="9863346"/>
    <x v="1761"/>
    <n v="2"/>
    <x v="4"/>
    <s v="Pfizer"/>
    <d v="2021-06-17T00:00:00"/>
    <m/>
    <x v="3"/>
    <x v="0"/>
    <n v="1"/>
    <n v="9738589"/>
    <s v="Oudtshoorn Hospital"/>
    <n v="5"/>
    <n v="100"/>
    <n v="100"/>
  </r>
  <r>
    <x v="8"/>
    <x v="51"/>
    <s v="Oudtshoorn Municipality"/>
    <n v="9337590"/>
    <x v="1762"/>
    <n v="2"/>
    <x v="4"/>
    <s v="Pfizer"/>
    <d v="2021-07-05T00:00:00"/>
    <m/>
    <x v="3"/>
    <x v="0"/>
    <n v="5"/>
    <n v="9738589"/>
    <s v="Oudtshoorn Hospital"/>
    <n v="8"/>
    <n v="100"/>
    <n v="500"/>
  </r>
  <r>
    <x v="8"/>
    <x v="52"/>
    <s v="Cape Agulhas Municipality"/>
    <n v="9398213"/>
    <x v="1763"/>
    <n v="0"/>
    <x v="4"/>
    <s v="Pfizer"/>
    <d v="2021-06-16T00:00:00"/>
    <d v="2021-07-24T00:00:00"/>
    <x v="3"/>
    <x v="1"/>
    <n v="1"/>
    <n v="9486522"/>
    <s v="Bredasdorp Clinic"/>
    <n v="5"/>
    <n v="32"/>
    <n v="157"/>
  </r>
  <r>
    <x v="8"/>
    <x v="52"/>
    <s v="Cape Agulhas Municipality"/>
    <n v="9232437"/>
    <x v="1764"/>
    <n v="0"/>
    <x v="4"/>
    <s v="Pfizer"/>
    <d v="2021-06-14T00:00:00"/>
    <m/>
    <x v="3"/>
    <x v="0"/>
    <n v="1"/>
    <n v="9486522"/>
    <s v="Bredasdorp Clinic"/>
    <n v="5"/>
    <n v="32"/>
    <n v="157"/>
  </r>
  <r>
    <x v="8"/>
    <x v="52"/>
    <s v="Cape Agulhas Municipality"/>
    <n v="9765358"/>
    <x v="1765"/>
    <n v="0"/>
    <x v="4"/>
    <s v="Pfizer"/>
    <d v="2021-06-09T00:00:00"/>
    <m/>
    <x v="3"/>
    <x v="0"/>
    <n v="1"/>
    <n v="9486522"/>
    <s v="Bredasdorp Clinic"/>
    <n v="4"/>
    <n v="32"/>
    <n v="157"/>
  </r>
  <r>
    <x v="8"/>
    <x v="52"/>
    <s v="Cape Agulhas Municipality"/>
    <n v="9711536"/>
    <x v="1766"/>
    <n v="0"/>
    <x v="4"/>
    <s v="Pfizer"/>
    <d v="2021-06-09T00:00:00"/>
    <m/>
    <x v="3"/>
    <x v="0"/>
    <n v="1"/>
    <n v="9486522"/>
    <s v="Bredasdorp Clinic"/>
    <n v="4"/>
    <n v="32"/>
    <n v="157"/>
  </r>
  <r>
    <x v="8"/>
    <x v="52"/>
    <s v="Cape Agulhas Municipality"/>
    <n v="9256360"/>
    <x v="1767"/>
    <n v="0"/>
    <x v="4"/>
    <s v="Pfizer"/>
    <d v="2021-06-10T00:00:00"/>
    <m/>
    <x v="3"/>
    <x v="1"/>
    <n v="1"/>
    <n v="9486522"/>
    <s v="Bredasdorp Clinic"/>
    <n v="4"/>
    <n v="32"/>
    <n v="157"/>
  </r>
  <r>
    <x v="8"/>
    <x v="52"/>
    <s v="Cape Agulhas Municipality"/>
    <n v="9410058"/>
    <x v="1768"/>
    <n v="0"/>
    <x v="4"/>
    <s v="Pfizer"/>
    <d v="2021-06-03T00:00:00"/>
    <m/>
    <x v="3"/>
    <x v="1"/>
    <n v="1"/>
    <n v="9486522"/>
    <s v="Bredasdorp Clinic"/>
    <n v="3"/>
    <n v="32"/>
    <n v="157"/>
  </r>
  <r>
    <x v="8"/>
    <x v="52"/>
    <s v="Cape Agulhas Municipality"/>
    <n v="9349253"/>
    <x v="1769"/>
    <n v="0"/>
    <x v="4"/>
    <s v="Pfizer"/>
    <d v="2021-06-08T00:00:00"/>
    <m/>
    <x v="3"/>
    <x v="0"/>
    <n v="1"/>
    <n v="9486522"/>
    <s v="Bredasdorp Clinic"/>
    <n v="4"/>
    <n v="32"/>
    <n v="157"/>
  </r>
  <r>
    <x v="8"/>
    <x v="52"/>
    <s v="Cape Agulhas Municipality"/>
    <n v="9186250"/>
    <x v="1770"/>
    <n v="0"/>
    <x v="4"/>
    <s v="Pfizer"/>
    <d v="2021-06-07T00:00:00"/>
    <m/>
    <x v="3"/>
    <x v="0"/>
    <n v="1"/>
    <n v="9486522"/>
    <s v="Bredasdorp Clinic"/>
    <n v="4"/>
    <n v="32"/>
    <n v="157"/>
  </r>
  <r>
    <x v="8"/>
    <x v="52"/>
    <s v="Overstrand Municipality"/>
    <n v="9574274"/>
    <x v="1771"/>
    <n v="2"/>
    <x v="4"/>
    <s v="Pfizer"/>
    <d v="2021-06-08T00:00:00"/>
    <m/>
    <x v="3"/>
    <x v="0"/>
    <n v="1"/>
    <n v="9278705"/>
    <s v="Hermanus CDC"/>
    <n v="4"/>
    <n v="100"/>
    <n v="100"/>
  </r>
  <r>
    <x v="8"/>
    <x v="52"/>
    <s v="Overstrand Municipality"/>
    <n v="9785737"/>
    <x v="1772"/>
    <n v="2"/>
    <x v="4"/>
    <s v="Pfizer"/>
    <m/>
    <m/>
    <x v="0"/>
    <x v="0"/>
    <n v="1"/>
    <n v="9278706"/>
    <s v="Hermanus CDC"/>
    <n v="-20"/>
    <m/>
    <m/>
  </r>
  <r>
    <x v="8"/>
    <x v="52"/>
    <s v="Overstrand Municipality"/>
    <n v="9853403"/>
    <x v="1773"/>
    <n v="1"/>
    <x v="4"/>
    <s v="Pfizer"/>
    <d v="2021-06-21T00:00:00"/>
    <m/>
    <x v="3"/>
    <x v="0"/>
    <n v="1"/>
    <n v="9278705"/>
    <s v="Hermanus CDC"/>
    <n v="6"/>
    <n v="40"/>
    <n v="40"/>
  </r>
  <r>
    <x v="8"/>
    <x v="52"/>
    <s v="Overstrand Municipality"/>
    <n v="9278705"/>
    <x v="1774"/>
    <n v="3"/>
    <x v="2"/>
    <s v="Pfizer"/>
    <d v="2021-06-09T00:00:00"/>
    <m/>
    <x v="3"/>
    <x v="0"/>
    <n v="3"/>
    <n v="9642097"/>
    <s v="Cape Medical Depot"/>
    <n v="4"/>
    <n v="150"/>
    <n v="450"/>
  </r>
  <r>
    <x v="8"/>
    <x v="52"/>
    <s v="Overstrand Municipality"/>
    <n v="9197776"/>
    <x v="1775"/>
    <n v="2"/>
    <x v="4"/>
    <s v="Pfizer"/>
    <d v="2021-06-01T00:00:00"/>
    <m/>
    <x v="3"/>
    <x v="1"/>
    <n v="2"/>
    <n v="9278705"/>
    <s v="Hermanus CDC"/>
    <n v="3"/>
    <n v="100"/>
    <n v="200"/>
  </r>
  <r>
    <x v="8"/>
    <x v="52"/>
    <s v="Overstrand Municipality"/>
    <n v="9324783"/>
    <x v="1776"/>
    <n v="4"/>
    <x v="4"/>
    <s v="Pfizer"/>
    <d v="2021-06-07T00:00:00"/>
    <m/>
    <x v="3"/>
    <x v="0"/>
    <n v="5"/>
    <n v="9278705"/>
    <s v="Hermanus CDC"/>
    <n v="4"/>
    <n v="200"/>
    <n v="1000"/>
  </r>
  <r>
    <x v="8"/>
    <x v="52"/>
    <s v="Overstrand Municipality"/>
    <n v="9630421"/>
    <x v="1777"/>
    <n v="2"/>
    <x v="4"/>
    <s v="Pfizer"/>
    <d v="2021-06-01T00:00:00"/>
    <m/>
    <x v="3"/>
    <x v="0"/>
    <n v="2"/>
    <n v="9278705"/>
    <s v="Hermanus CDC"/>
    <n v="3"/>
    <n v="100"/>
    <n v="200"/>
  </r>
  <r>
    <x v="8"/>
    <x v="52"/>
    <s v="Overstrand Municipality"/>
    <n v="9265328"/>
    <x v="1778"/>
    <n v="3"/>
    <x v="4"/>
    <s v="Pfizer"/>
    <d v="2021-06-14T00:00:00"/>
    <m/>
    <x v="3"/>
    <x v="1"/>
    <n v="3"/>
    <n v="9278705"/>
    <s v="Hermanus CDC"/>
    <n v="5"/>
    <n v="150"/>
    <n v="450"/>
  </r>
  <r>
    <x v="8"/>
    <x v="52"/>
    <s v="Overstrand Municipality"/>
    <n v="9886687"/>
    <x v="1779"/>
    <n v="2"/>
    <x v="4"/>
    <s v="Pfizer"/>
    <d v="2021-06-04T00:00:00"/>
    <m/>
    <x v="3"/>
    <x v="1"/>
    <n v="2"/>
    <n v="9278705"/>
    <s v="Hermanus CDC"/>
    <n v="3"/>
    <n v="100"/>
    <n v="200"/>
  </r>
  <r>
    <x v="8"/>
    <x v="52"/>
    <s v="Overstrand Municipality"/>
    <n v="9149523"/>
    <x v="1780"/>
    <n v="0"/>
    <x v="4"/>
    <s v="Pfizer"/>
    <d v="2021-06-02T00:00:00"/>
    <m/>
    <x v="3"/>
    <x v="1"/>
    <n v="2"/>
    <n v="9278705"/>
    <s v="Hermanus CDC"/>
    <n v="3"/>
    <n v="100"/>
    <n v="200"/>
  </r>
  <r>
    <x v="8"/>
    <x v="52"/>
    <s v="Overstrand Municipality"/>
    <n v="9734448"/>
    <x v="1781"/>
    <n v="0"/>
    <x v="4"/>
    <s v="Pfizer"/>
    <d v="2021-06-23T00:00:00"/>
    <m/>
    <x v="3"/>
    <x v="0"/>
    <n v="1"/>
    <n v="9278705"/>
    <s v="Hermanus CDC"/>
    <n v="6"/>
    <n v="50"/>
    <n v="50"/>
  </r>
  <r>
    <x v="8"/>
    <x v="52"/>
    <s v="Overstrand Municipality"/>
    <n v="9393200"/>
    <x v="1782"/>
    <n v="3"/>
    <x v="4"/>
    <s v="Pfizer"/>
    <d v="2021-06-14T00:00:00"/>
    <m/>
    <x v="3"/>
    <x v="1"/>
    <n v="3"/>
    <n v="9278705"/>
    <s v="Hermanus CDC"/>
    <n v="5"/>
    <n v="150"/>
    <n v="450"/>
  </r>
  <r>
    <x v="8"/>
    <x v="52"/>
    <s v="Swellendam Municipality"/>
    <n v="9371258"/>
    <x v="1783"/>
    <n v="0"/>
    <x v="4"/>
    <s v="Pfizer"/>
    <d v="2021-06-16T00:00:00"/>
    <m/>
    <x v="3"/>
    <x v="1"/>
    <n v="1"/>
    <n v="9585245"/>
    <s v="Swellendam PHC Clinic"/>
    <n v="5"/>
    <n v="250"/>
    <n v="250"/>
  </r>
  <r>
    <x v="8"/>
    <x v="52"/>
    <s v="Swellendam Municipality"/>
    <n v="325037"/>
    <x v="1784"/>
    <n v="0"/>
    <x v="4"/>
    <s v="Pfizer"/>
    <d v="2021-06-09T00:00:00"/>
    <m/>
    <x v="3"/>
    <x v="0"/>
    <n v="1"/>
    <n v="9585245"/>
    <s v="Swellendam PHC Clinic"/>
    <n v="4"/>
    <n v="100"/>
    <n v="100"/>
  </r>
  <r>
    <x v="8"/>
    <x v="52"/>
    <s v="Swellendam Municipality"/>
    <n v="9168942"/>
    <x v="1785"/>
    <n v="0"/>
    <x v="4"/>
    <s v="Pfizer"/>
    <d v="2021-06-09T00:00:00"/>
    <m/>
    <x v="3"/>
    <x v="0"/>
    <n v="1"/>
    <n v="9585245"/>
    <s v="Swellendam PHC Clinic"/>
    <n v="4"/>
    <n v="100"/>
    <n v="100"/>
  </r>
  <r>
    <x v="8"/>
    <x v="52"/>
    <s v="Swellendam Municipality"/>
    <n v="9776720"/>
    <x v="1786"/>
    <n v="0"/>
    <x v="4"/>
    <s v="Pfizer"/>
    <d v="2021-06-11T00:00:00"/>
    <m/>
    <x v="3"/>
    <x v="1"/>
    <n v="1"/>
    <n v="9585245"/>
    <s v="Swellendam PHC Clinic"/>
    <n v="4"/>
    <n v="100"/>
    <n v="100"/>
  </r>
  <r>
    <x v="8"/>
    <x v="52"/>
    <s v="Swellendam Municipality"/>
    <n v="9419516"/>
    <x v="1787"/>
    <n v="0"/>
    <x v="4"/>
    <s v="Pfizer"/>
    <d v="2021-06-18T00:00:00"/>
    <m/>
    <x v="3"/>
    <x v="0"/>
    <n v="1"/>
    <n v="9585245"/>
    <s v="Swellendam PHC Clinic"/>
    <n v="5"/>
    <n v="150"/>
    <n v="150"/>
  </r>
  <r>
    <x v="8"/>
    <x v="52"/>
    <s v="Swellendam Municipality"/>
    <n v="9332716"/>
    <x v="1788"/>
    <n v="0"/>
    <x v="4"/>
    <s v="Pfizer"/>
    <d v="2021-06-10T00:00:00"/>
    <m/>
    <x v="3"/>
    <x v="0"/>
    <n v="1"/>
    <n v="9585245"/>
    <s v="Swellendam PHC Clinic"/>
    <n v="4"/>
    <n v="150"/>
    <n v="150"/>
  </r>
  <r>
    <x v="8"/>
    <x v="52"/>
    <s v="Theewaterskloof Municipality"/>
    <n v="9699962"/>
    <x v="1789"/>
    <n v="4"/>
    <x v="2"/>
    <s v="Pfizer"/>
    <d v="2021-06-01T00:00:00"/>
    <m/>
    <x v="3"/>
    <x v="0"/>
    <n v="5"/>
    <n v="9642097"/>
    <s v="Cape Medical Depot"/>
    <n v="3"/>
    <n v="200"/>
    <n v="1000"/>
  </r>
  <r>
    <x v="8"/>
    <x v="52"/>
    <s v="Theewaterskloof Municipality"/>
    <n v="9718391"/>
    <x v="1790"/>
    <n v="2"/>
    <x v="4"/>
    <s v="Pfizer"/>
    <d v="2021-06-07T00:00:00"/>
    <m/>
    <x v="3"/>
    <x v="1"/>
    <n v="3"/>
    <n v="9699962"/>
    <s v="Grabouw CHC"/>
    <n v="4"/>
    <n v="100"/>
    <n v="300"/>
  </r>
  <r>
    <x v="8"/>
    <x v="52"/>
    <s v="Theewaterskloof Municipality"/>
    <n v="9380470"/>
    <x v="1791"/>
    <n v="2"/>
    <x v="4"/>
    <s v="Pfizer"/>
    <d v="2021-06-07T00:00:00"/>
    <m/>
    <x v="3"/>
    <x v="0"/>
    <n v="3"/>
    <n v="9169261"/>
    <s v="Caledon Hospital"/>
    <n v="4"/>
    <n v="100"/>
    <n v="300"/>
  </r>
  <r>
    <x v="8"/>
    <x v="52"/>
    <s v="Theewaterskloof Municipality"/>
    <n v="9415201"/>
    <x v="1792"/>
    <n v="0"/>
    <x v="4"/>
    <s v="Pfizer"/>
    <d v="2021-06-28T00:00:00"/>
    <m/>
    <x v="3"/>
    <x v="1"/>
    <n v="0"/>
    <n v="9169261"/>
    <s v="Caledon Hospital"/>
    <n v="7"/>
    <m/>
    <n v="0"/>
  </r>
  <r>
    <x v="8"/>
    <x v="52"/>
    <s v="Theewaterskloof Municipality"/>
    <n v="9490428"/>
    <x v="1793"/>
    <n v="1"/>
    <x v="4"/>
    <s v="Pfizer"/>
    <d v="2021-06-07T00:00:00"/>
    <m/>
    <x v="3"/>
    <x v="1"/>
    <n v="3"/>
    <n v="9699962"/>
    <s v="Grabouw CHC"/>
    <n v="4"/>
    <n v="50"/>
    <n v="150"/>
  </r>
  <r>
    <x v="8"/>
    <x v="52"/>
    <s v="Theewaterskloof Municipality"/>
    <n v="9470813"/>
    <x v="1794"/>
    <n v="1"/>
    <x v="4"/>
    <s v="Pfizer"/>
    <d v="2021-05-31T00:00:00"/>
    <m/>
    <x v="3"/>
    <x v="0"/>
    <n v="3"/>
    <n v="9169261"/>
    <s v="Caledon Hospital"/>
    <n v="3"/>
    <n v="50"/>
    <n v="150"/>
  </r>
  <r>
    <x v="8"/>
    <x v="52"/>
    <s v="Theewaterskloof Municipality"/>
    <n v="9495805"/>
    <x v="1795"/>
    <n v="0"/>
    <x v="4"/>
    <s v="Pfizer"/>
    <d v="2021-06-02T00:00:00"/>
    <m/>
    <x v="3"/>
    <x v="0"/>
    <n v="1"/>
    <n v="9169261"/>
    <s v="Caledon Hospital"/>
    <n v="3"/>
    <n v="20"/>
    <n v="100"/>
  </r>
  <r>
    <x v="8"/>
    <x v="52"/>
    <s v="Theewaterskloof Municipality"/>
    <n v="9286282"/>
    <x v="1796"/>
    <n v="0"/>
    <x v="4"/>
    <s v="Pfizer"/>
    <d v="2021-06-02T00:00:00"/>
    <m/>
    <x v="3"/>
    <x v="0"/>
    <n v="1"/>
    <n v="9169261"/>
    <s v="Caledon Hospital"/>
    <n v="3"/>
    <n v="20"/>
    <n v="100"/>
  </r>
  <r>
    <x v="8"/>
    <x v="52"/>
    <s v="Theewaterskloof Municipality"/>
    <n v="9836534"/>
    <x v="1797"/>
    <n v="0"/>
    <x v="4"/>
    <s v="Pfizer"/>
    <d v="2021-06-03T00:00:00"/>
    <m/>
    <x v="3"/>
    <x v="0"/>
    <n v="1"/>
    <n v="9169261"/>
    <s v="Caledon Hospital"/>
    <n v="3"/>
    <n v="20"/>
    <n v="100"/>
  </r>
  <r>
    <x v="8"/>
    <x v="52"/>
    <s v="Theewaterskloof Municipality"/>
    <n v="9572693"/>
    <x v="1798"/>
    <n v="0"/>
    <x v="4"/>
    <s v="Pfizer"/>
    <d v="2021-05-31T00:00:00"/>
    <m/>
    <x v="3"/>
    <x v="0"/>
    <n v="0"/>
    <n v="9699962"/>
    <s v="Grabouw CHC"/>
    <n v="3"/>
    <n v="20"/>
    <n v="100"/>
  </r>
  <r>
    <x v="8"/>
    <x v="52"/>
    <s v="Theewaterskloof Municipality"/>
    <n v="9477075"/>
    <x v="1799"/>
    <n v="0"/>
    <x v="4"/>
    <s v="Pfizer"/>
    <d v="2021-05-31T00:00:00"/>
    <m/>
    <x v="3"/>
    <x v="0"/>
    <n v="0"/>
    <n v="9169261"/>
    <s v="Caledon Hospital"/>
    <n v="3"/>
    <n v="20"/>
    <n v="100"/>
  </r>
  <r>
    <x v="8"/>
    <x v="52"/>
    <s v="Theewaterskloof Municipality"/>
    <n v="9147911"/>
    <x v="1800"/>
    <n v="1"/>
    <x v="4"/>
    <s v="Pfizer"/>
    <d v="2021-06-14T00:00:00"/>
    <m/>
    <x v="3"/>
    <x v="1"/>
    <n v="2"/>
    <n v="9169261"/>
    <s v="Caledon Hospital"/>
    <n v="5"/>
    <n v="50"/>
    <n v="100"/>
  </r>
  <r>
    <x v="8"/>
    <x v="52"/>
    <s v="Theewaterskloof Municipality"/>
    <n v="9169261"/>
    <x v="1801"/>
    <n v="1"/>
    <x v="2"/>
    <s v="Pfizer"/>
    <d v="2021-05-31T00:00:00"/>
    <m/>
    <x v="3"/>
    <x v="0"/>
    <n v="5"/>
    <n v="9642097"/>
    <s v="Cape Medical Depot"/>
    <n v="3"/>
    <n v="50"/>
    <n v="250"/>
  </r>
  <r>
    <x v="8"/>
    <x v="52"/>
    <s v="Theewaterskloof Municipality"/>
    <n v="9395550"/>
    <x v="1802"/>
    <n v="1"/>
    <x v="4"/>
    <s v="Pfizer"/>
    <d v="2021-06-07T00:00:00"/>
    <m/>
    <x v="3"/>
    <x v="1"/>
    <n v="2"/>
    <n v="9169261"/>
    <s v="Caledon Hospital"/>
    <n v="4"/>
    <n v="50"/>
    <n v="100"/>
  </r>
  <r>
    <x v="8"/>
    <x v="53"/>
    <s v="Bergrivier Municipality"/>
    <n v="9473514"/>
    <x v="1803"/>
    <n v="1"/>
    <x v="2"/>
    <s v="Pfizer"/>
    <d v="2021-05-31T00:00:00"/>
    <m/>
    <x v="3"/>
    <x v="0"/>
    <n v="4"/>
    <n v="9567408"/>
    <s v="Radie Kotze Hospital"/>
    <n v="3"/>
    <n v="50"/>
    <n v="200"/>
  </r>
  <r>
    <x v="8"/>
    <x v="53"/>
    <s v="Bergrivier Municipality"/>
    <n v="9372008"/>
    <x v="1804"/>
    <n v="1"/>
    <x v="2"/>
    <s v="Pfizer"/>
    <d v="2021-05-31T00:00:00"/>
    <m/>
    <x v="3"/>
    <x v="0"/>
    <n v="3"/>
    <n v="9567408"/>
    <s v="Radie Kotze Hospital"/>
    <n v="3"/>
    <n v="50"/>
    <n v="150"/>
  </r>
  <r>
    <x v="8"/>
    <x v="53"/>
    <s v="Bergrivier Municipality"/>
    <n v="9566819"/>
    <x v="1805"/>
    <n v="1"/>
    <x v="4"/>
    <s v="Pfizer"/>
    <d v="2021-06-09T00:00:00"/>
    <m/>
    <x v="3"/>
    <x v="0"/>
    <n v="1"/>
    <n v="9567408"/>
    <s v="Radie Kotze Hospital"/>
    <n v="4"/>
    <n v="50"/>
    <n v="50"/>
  </r>
  <r>
    <x v="8"/>
    <x v="53"/>
    <s v="Bergrivier Municipality"/>
    <n v="9819344"/>
    <x v="1806"/>
    <n v="1"/>
    <x v="4"/>
    <s v="Pfizer"/>
    <d v="2021-06-01T00:00:00"/>
    <m/>
    <x v="3"/>
    <x v="0"/>
    <n v="1"/>
    <n v="9567408"/>
    <s v="Radie Kotze Hospital"/>
    <n v="3"/>
    <n v="50"/>
    <n v="50"/>
  </r>
  <r>
    <x v="8"/>
    <x v="53"/>
    <s v="Bergrivier Municipality"/>
    <n v="9559221"/>
    <x v="1807"/>
    <n v="1"/>
    <x v="4"/>
    <s v="Pfizer"/>
    <d v="2021-06-11T00:00:00"/>
    <m/>
    <x v="3"/>
    <x v="0"/>
    <n v="1"/>
    <n v="9567408"/>
    <s v="Radie Kotze Hospital"/>
    <n v="4"/>
    <n v="50"/>
    <n v="50"/>
  </r>
  <r>
    <x v="8"/>
    <x v="53"/>
    <s v="Bergrivier Municipality"/>
    <n v="9451127"/>
    <x v="1808"/>
    <n v="1"/>
    <x v="4"/>
    <s v="Pfizer"/>
    <d v="2021-06-08T00:00:00"/>
    <m/>
    <x v="3"/>
    <x v="0"/>
    <n v="1"/>
    <n v="9567408"/>
    <s v="Radie Kotze Hospital"/>
    <n v="4"/>
    <n v="50"/>
    <n v="50"/>
  </r>
  <r>
    <x v="8"/>
    <x v="53"/>
    <s v="Bergrivier Municipality"/>
    <n v="9575913"/>
    <x v="1809"/>
    <n v="1"/>
    <x v="4"/>
    <s v="Pfizer"/>
    <d v="2021-05-31T00:00:00"/>
    <m/>
    <x v="3"/>
    <x v="0"/>
    <n v="1"/>
    <n v="9567408"/>
    <s v="Radie Kotze Hospital"/>
    <n v="3"/>
    <n v="50"/>
    <n v="50"/>
  </r>
  <r>
    <x v="8"/>
    <x v="53"/>
    <s v="Bergrivier Municipality"/>
    <n v="9437823"/>
    <x v="1810"/>
    <n v="1"/>
    <x v="2"/>
    <s v="Pfizer"/>
    <d v="2021-05-31T00:00:00"/>
    <m/>
    <x v="3"/>
    <x v="0"/>
    <n v="4"/>
    <n v="9567408"/>
    <s v="Radie Kotze Hospital"/>
    <n v="3"/>
    <n v="50"/>
    <n v="200"/>
  </r>
  <r>
    <x v="8"/>
    <x v="53"/>
    <s v="Cederberg Municipality"/>
    <n v="9491478"/>
    <x v="1811"/>
    <n v="0"/>
    <x v="2"/>
    <s v="Pfizer"/>
    <d v="2021-06-01T00:00:00"/>
    <m/>
    <x v="3"/>
    <x v="0"/>
    <n v="5"/>
    <n v="9392762"/>
    <s v="Citrusdal Hospital"/>
    <n v="3"/>
    <n v="0"/>
    <n v="0"/>
  </r>
  <r>
    <x v="8"/>
    <x v="53"/>
    <s v="Cederberg Municipality"/>
    <n v="9351299"/>
    <x v="1812"/>
    <n v="1"/>
    <x v="2"/>
    <s v="Pfizer"/>
    <d v="2021-06-07T00:00:00"/>
    <m/>
    <x v="3"/>
    <x v="0"/>
    <n v="5"/>
    <n v="9437350"/>
    <s v="Clanwilliam Hospital"/>
    <n v="4"/>
    <n v="50"/>
    <n v="250"/>
  </r>
  <r>
    <x v="8"/>
    <x v="53"/>
    <s v="Cederberg Municipality"/>
    <n v="9326863"/>
    <x v="1813"/>
    <n v="1"/>
    <x v="2"/>
    <s v="Pfizer"/>
    <d v="2021-06-01T00:00:00"/>
    <m/>
    <x v="3"/>
    <x v="0"/>
    <n v="5"/>
    <n v="9437350"/>
    <s v="Clanwilliam Hospital"/>
    <n v="3"/>
    <n v="30"/>
    <n v="150"/>
  </r>
  <r>
    <x v="8"/>
    <x v="53"/>
    <s v="Cederberg Municipality"/>
    <n v="9526153"/>
    <x v="1814"/>
    <n v="1"/>
    <x v="2"/>
    <s v="Pfizer"/>
    <d v="2021-06-07T00:00:00"/>
    <m/>
    <x v="3"/>
    <x v="0"/>
    <n v="5"/>
    <n v="9437350"/>
    <s v="Clanwilliam Hospital"/>
    <n v="4"/>
    <n v="30"/>
    <n v="150"/>
  </r>
  <r>
    <x v="8"/>
    <x v="53"/>
    <s v="Cederberg Municipality"/>
    <n v="9688019"/>
    <x v="1815"/>
    <n v="1"/>
    <x v="4"/>
    <s v="Pfizer"/>
    <d v="2021-06-08T00:00:00"/>
    <m/>
    <x v="3"/>
    <x v="0"/>
    <n v="5"/>
    <n v="9437350"/>
    <s v="Clanwilliam Hospital"/>
    <n v="4"/>
    <n v="50"/>
    <n v="250"/>
  </r>
  <r>
    <x v="8"/>
    <x v="53"/>
    <s v="Cederberg Municipality"/>
    <n v="9392762"/>
    <x v="1816"/>
    <n v="1"/>
    <x v="2"/>
    <s v="Pfizer"/>
    <d v="2021-06-01T00:00:00"/>
    <m/>
    <x v="3"/>
    <x v="0"/>
    <n v="5"/>
    <n v="9642097"/>
    <s v="Cape Medical Depot"/>
    <n v="3"/>
    <n v="30"/>
    <n v="150"/>
  </r>
  <r>
    <x v="8"/>
    <x v="53"/>
    <s v="Cederberg Municipality"/>
    <n v="9437350"/>
    <x v="1817"/>
    <n v="1"/>
    <x v="2"/>
    <s v="Pfizer"/>
    <d v="2021-06-01T00:00:00"/>
    <m/>
    <x v="3"/>
    <x v="1"/>
    <n v="5"/>
    <n v="9642097"/>
    <s v="Cape Medical Depot"/>
    <n v="3"/>
    <n v="30"/>
    <n v="150"/>
  </r>
  <r>
    <x v="8"/>
    <x v="53"/>
    <s v="Matzikama Municipality"/>
    <n v="9438798"/>
    <x v="1818"/>
    <n v="0"/>
    <x v="4"/>
    <s v="Pfizer"/>
    <d v="2021-06-14T00:00:00"/>
    <m/>
    <x v="3"/>
    <x v="0"/>
    <n v="5"/>
    <n v="9762971"/>
    <s v="Vredendal Hospital"/>
    <n v="5"/>
    <n v="28"/>
    <n v="141"/>
  </r>
  <r>
    <x v="8"/>
    <x v="53"/>
    <s v="Matzikama Municipality"/>
    <n v="9553776"/>
    <x v="1819"/>
    <n v="0"/>
    <x v="4"/>
    <s v="Pfizer"/>
    <d v="2021-06-02T00:00:00"/>
    <m/>
    <x v="3"/>
    <x v="0"/>
    <n v="3"/>
    <n v="9762971"/>
    <s v="Vredendal Hospital"/>
    <n v="3"/>
    <n v="28"/>
    <n v="141"/>
  </r>
  <r>
    <x v="8"/>
    <x v="53"/>
    <s v="Matzikama Municipality"/>
    <n v="9751445"/>
    <x v="1820"/>
    <n v="0"/>
    <x v="4"/>
    <s v="Pfizer"/>
    <d v="2021-06-28T00:00:00"/>
    <m/>
    <x v="3"/>
    <x v="0"/>
    <n v="5"/>
    <n v="9762971"/>
    <s v="Vredendal Hospital"/>
    <n v="7"/>
    <n v="28"/>
    <n v="141"/>
  </r>
  <r>
    <x v="8"/>
    <x v="53"/>
    <s v="Matzikama Municipality"/>
    <n v="9748248"/>
    <x v="1821"/>
    <n v="0"/>
    <x v="4"/>
    <s v="Pfizer"/>
    <d v="2021-06-01T00:00:00"/>
    <m/>
    <x v="3"/>
    <x v="0"/>
    <n v="5"/>
    <n v="9762971"/>
    <s v="Vredendal Hospital"/>
    <n v="3"/>
    <n v="28"/>
    <n v="141"/>
  </r>
  <r>
    <x v="8"/>
    <x v="53"/>
    <s v="Matzikama Municipality"/>
    <n v="9784483"/>
    <x v="1822"/>
    <n v="0"/>
    <x v="4"/>
    <s v="Pfizer"/>
    <d v="2021-06-08T00:00:00"/>
    <m/>
    <x v="0"/>
    <x v="0"/>
    <n v="5"/>
    <n v="9762971"/>
    <s v="Vredendal Hospital"/>
    <n v="4"/>
    <n v="28"/>
    <n v="141"/>
  </r>
  <r>
    <x v="8"/>
    <x v="53"/>
    <s v="Matzikama Municipality"/>
    <n v="9663744"/>
    <x v="1823"/>
    <n v="0"/>
    <x v="4"/>
    <s v="Pfizer"/>
    <d v="2021-06-22T00:00:00"/>
    <m/>
    <x v="3"/>
    <x v="0"/>
    <n v="5"/>
    <n v="9762971"/>
    <s v="Vredendal Hospital"/>
    <n v="6"/>
    <n v="28"/>
    <n v="141"/>
  </r>
  <r>
    <x v="8"/>
    <x v="53"/>
    <s v="Matzikama Municipality"/>
    <n v="9530367"/>
    <x v="1824"/>
    <n v="0"/>
    <x v="4"/>
    <s v="Pfizer"/>
    <d v="2021-06-29T00:00:00"/>
    <m/>
    <x v="3"/>
    <x v="0"/>
    <n v="3"/>
    <n v="9762971"/>
    <s v="Vredendal Hospital"/>
    <n v="7"/>
    <n v="28"/>
    <n v="141"/>
  </r>
  <r>
    <x v="8"/>
    <x v="53"/>
    <s v="Matzikama Municipality"/>
    <n v="9724681"/>
    <x v="1825"/>
    <n v="0"/>
    <x v="4"/>
    <s v="Pfizer"/>
    <d v="2021-06-28T00:00:00"/>
    <m/>
    <x v="3"/>
    <x v="0"/>
    <n v="3"/>
    <n v="9762971"/>
    <s v="Vredendal Hospital"/>
    <n v="7"/>
    <n v="28"/>
    <n v="141"/>
  </r>
  <r>
    <x v="8"/>
    <x v="53"/>
    <s v="Matzikama Municipality"/>
    <n v="9641460"/>
    <x v="1826"/>
    <n v="0"/>
    <x v="4"/>
    <s v="Pfizer"/>
    <d v="2021-06-30T00:00:00"/>
    <m/>
    <x v="3"/>
    <x v="0"/>
    <n v="3"/>
    <n v="9762971"/>
    <s v="Vredendal Hospital"/>
    <n v="7"/>
    <n v="28"/>
    <n v="141"/>
  </r>
  <r>
    <x v="8"/>
    <x v="53"/>
    <s v="Matzikama Municipality"/>
    <n v="9321962"/>
    <x v="1827"/>
    <n v="0"/>
    <x v="4"/>
    <s v="Pfizer"/>
    <d v="2021-06-11T00:00:00"/>
    <m/>
    <x v="3"/>
    <x v="0"/>
    <n v="1"/>
    <n v="9762971"/>
    <s v="Vredendal Hospital"/>
    <n v="4"/>
    <n v="28"/>
    <n v="141"/>
  </r>
  <r>
    <x v="8"/>
    <x v="53"/>
    <s v="Matzikama Municipality"/>
    <n v="9669930"/>
    <x v="1828"/>
    <n v="0"/>
    <x v="4"/>
    <s v="Pfizer"/>
    <d v="2021-06-29T00:00:00"/>
    <m/>
    <x v="3"/>
    <x v="0"/>
    <n v="1"/>
    <n v="9762971"/>
    <s v="Vredendal Hospital"/>
    <n v="7"/>
    <n v="28"/>
    <n v="141"/>
  </r>
  <r>
    <x v="8"/>
    <x v="53"/>
    <s v="Matzikama Municipality"/>
    <n v="9795122"/>
    <x v="1829"/>
    <n v="0"/>
    <x v="4"/>
    <s v="Pfizer"/>
    <d v="2021-06-17T00:00:00"/>
    <m/>
    <x v="3"/>
    <x v="0"/>
    <n v="1"/>
    <n v="9762971"/>
    <s v="Vredendal Hospital"/>
    <n v="5"/>
    <n v="28"/>
    <n v="141"/>
  </r>
  <r>
    <x v="8"/>
    <x v="53"/>
    <s v="Matzikama Municipality"/>
    <n v="9841018"/>
    <x v="1830"/>
    <n v="0"/>
    <x v="4"/>
    <s v="Pfizer"/>
    <d v="2021-06-18T00:00:00"/>
    <m/>
    <x v="3"/>
    <x v="0"/>
    <n v="1"/>
    <n v="9762971"/>
    <s v="Vredendal Hospital"/>
    <n v="5"/>
    <n v="28"/>
    <n v="141"/>
  </r>
  <r>
    <x v="8"/>
    <x v="53"/>
    <s v="Matzikama Municipality"/>
    <n v="9529961"/>
    <x v="1831"/>
    <n v="0"/>
    <x v="4"/>
    <s v="Pfizer"/>
    <d v="2021-06-15T00:00:00"/>
    <m/>
    <x v="3"/>
    <x v="0"/>
    <n v="1"/>
    <n v="9762971"/>
    <s v="Vredendal Hospital"/>
    <n v="5"/>
    <n v="28"/>
    <n v="141"/>
  </r>
  <r>
    <x v="8"/>
    <x v="53"/>
    <s v="Matzikama Municipality"/>
    <n v="9586636"/>
    <x v="1832"/>
    <n v="0"/>
    <x v="4"/>
    <s v="Pfizer"/>
    <d v="2021-06-14T00:00:00"/>
    <m/>
    <x v="3"/>
    <x v="0"/>
    <n v="1"/>
    <n v="9762971"/>
    <s v="Vredendal Hospital"/>
    <n v="5"/>
    <n v="28"/>
    <n v="141"/>
  </r>
  <r>
    <x v="8"/>
    <x v="53"/>
    <s v="Matzikama Municipality"/>
    <n v="9762971"/>
    <x v="1833"/>
    <n v="0"/>
    <x v="2"/>
    <s v="Pfizer"/>
    <d v="2021-06-01T00:00:00"/>
    <m/>
    <x v="3"/>
    <x v="1"/>
    <n v="5"/>
    <n v="9642097"/>
    <s v="Cape Medical Depot"/>
    <n v="3"/>
    <n v="28"/>
    <n v="141"/>
  </r>
  <r>
    <x v="8"/>
    <x v="53"/>
    <s v="Saldanha Bay Municipality"/>
    <n v="9630628"/>
    <x v="1834"/>
    <n v="0"/>
    <x v="4"/>
    <s v="Pfizer"/>
    <d v="2021-06-09T00:00:00"/>
    <m/>
    <x v="3"/>
    <x v="0"/>
    <n v="5"/>
    <n v="9446811"/>
    <s v="Vredenburg Hospital"/>
    <n v="4"/>
    <n v="35"/>
    <n v="175"/>
  </r>
  <r>
    <x v="8"/>
    <x v="53"/>
    <s v="Saldanha Bay Municipality"/>
    <n v="9528618"/>
    <x v="1835"/>
    <n v="0"/>
    <x v="4"/>
    <s v="Pfizer"/>
    <d v="2021-06-01T00:00:00"/>
    <m/>
    <x v="3"/>
    <x v="0"/>
    <n v="5"/>
    <n v="9446811"/>
    <s v="Vredenburg Hospital"/>
    <n v="3"/>
    <n v="35"/>
    <n v="175"/>
  </r>
  <r>
    <x v="8"/>
    <x v="53"/>
    <s v="Saldanha Bay Municipality"/>
    <n v="9540922"/>
    <x v="1836"/>
    <n v="0"/>
    <x v="4"/>
    <s v="Pfizer"/>
    <d v="2021-06-07T00:00:00"/>
    <m/>
    <x v="3"/>
    <x v="0"/>
    <n v="2"/>
    <n v="9446811"/>
    <s v="Vredenburg Hospital"/>
    <n v="4"/>
    <n v="35"/>
    <n v="175"/>
  </r>
  <r>
    <x v="8"/>
    <x v="53"/>
    <s v="Saldanha Bay Municipality"/>
    <n v="9465708"/>
    <x v="1837"/>
    <n v="0"/>
    <x v="4"/>
    <s v="Pfizer"/>
    <d v="2021-06-23T00:00:00"/>
    <m/>
    <x v="3"/>
    <x v="0"/>
    <n v="5"/>
    <n v="9446811"/>
    <s v="Vredenburg Hospital"/>
    <n v="6"/>
    <n v="35"/>
    <n v="175"/>
  </r>
  <r>
    <x v="8"/>
    <x v="53"/>
    <s v="Saldanha Bay Municipality"/>
    <n v="9283580"/>
    <x v="1838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aldanha Bay Municipality"/>
    <n v="9873906"/>
    <x v="1839"/>
    <n v="0"/>
    <x v="4"/>
    <s v="Pfizer"/>
    <d v="2021-06-09T00:00:00"/>
    <m/>
    <x v="3"/>
    <x v="0"/>
    <n v="2"/>
    <n v="9446811"/>
    <s v="Vredenburg Hospital"/>
    <n v="4"/>
    <n v="35"/>
    <n v="175"/>
  </r>
  <r>
    <x v="8"/>
    <x v="53"/>
    <s v="Saldanha Bay Municipality"/>
    <n v="9611087"/>
    <x v="1840"/>
    <n v="0"/>
    <x v="4"/>
    <s v="Pfizer"/>
    <d v="2021-06-07T00:00:00"/>
    <m/>
    <x v="3"/>
    <x v="0"/>
    <n v="5"/>
    <n v="9446811"/>
    <s v="Vredenburg Hospital"/>
    <n v="4"/>
    <n v="35"/>
    <n v="175"/>
  </r>
  <r>
    <x v="8"/>
    <x v="53"/>
    <s v="Saldanha Bay Municipality"/>
    <n v="9321546"/>
    <x v="1841"/>
    <n v="0"/>
    <x v="4"/>
    <s v="Pfizer"/>
    <d v="2021-06-07T00:00:00"/>
    <m/>
    <x v="3"/>
    <x v="0"/>
    <n v="5"/>
    <n v="9446811"/>
    <s v="Vredenburg Hospital"/>
    <n v="4"/>
    <n v="35"/>
    <n v="175"/>
  </r>
  <r>
    <x v="8"/>
    <x v="53"/>
    <s v="Saldanha Bay Municipality"/>
    <n v="9846341"/>
    <x v="1842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aldanha Bay Municipality"/>
    <n v="9871946"/>
    <x v="1843"/>
    <n v="0"/>
    <x v="4"/>
    <s v="Pfizer"/>
    <d v="2021-06-14T00:00:00"/>
    <m/>
    <x v="3"/>
    <x v="0"/>
    <n v="5"/>
    <n v="9446811"/>
    <s v="Vredenburg Hospital"/>
    <n v="5"/>
    <n v="35"/>
    <n v="175"/>
  </r>
  <r>
    <x v="8"/>
    <x v="53"/>
    <s v="Swartland Municipality"/>
    <n v="9673800"/>
    <x v="1844"/>
    <n v="0"/>
    <x v="4"/>
    <s v="Pfizer"/>
    <d v="2021-06-11T00:00:00"/>
    <m/>
    <x v="3"/>
    <x v="0"/>
    <n v="5"/>
    <n v="9513689"/>
    <s v="Swartland Hospital"/>
    <n v="4"/>
    <n v="13"/>
    <n v="63"/>
  </r>
  <r>
    <x v="8"/>
    <x v="53"/>
    <s v="Swartland Municipality"/>
    <n v="9325206"/>
    <x v="1845"/>
    <n v="0"/>
    <x v="4"/>
    <s v="Pfizer"/>
    <d v="2021-06-21T00:00:00"/>
    <m/>
    <x v="3"/>
    <x v="0"/>
    <n v="5"/>
    <n v="9513689"/>
    <s v="Swartland Hospital"/>
    <n v="6"/>
    <n v="13"/>
    <n v="63"/>
  </r>
  <r>
    <x v="8"/>
    <x v="53"/>
    <s v="Swartland Municipality"/>
    <n v="9370879"/>
    <x v="1846"/>
    <n v="0"/>
    <x v="4"/>
    <s v="Pfizer"/>
    <d v="2021-06-29T00:00:00"/>
    <m/>
    <x v="3"/>
    <x v="0"/>
    <n v="5"/>
    <n v="9513689"/>
    <s v="Swartland Hospital"/>
    <n v="7"/>
    <n v="13"/>
    <n v="63"/>
  </r>
  <r>
    <x v="8"/>
    <x v="53"/>
    <s v="Swartland Municipality"/>
    <n v="9532606"/>
    <x v="1847"/>
    <n v="0"/>
    <x v="4"/>
    <s v="Pfizer"/>
    <d v="2021-06-25T00:00:00"/>
    <m/>
    <x v="3"/>
    <x v="0"/>
    <n v="5"/>
    <n v="9513689"/>
    <s v="Swartland Hospital"/>
    <n v="6"/>
    <n v="13"/>
    <n v="63"/>
  </r>
  <r>
    <x v="8"/>
    <x v="53"/>
    <s v="Swartland Municipality"/>
    <n v="9492177"/>
    <x v="1848"/>
    <n v="0"/>
    <x v="4"/>
    <s v="Pfizer"/>
    <d v="2021-06-01T00:00:00"/>
    <m/>
    <x v="3"/>
    <x v="0"/>
    <n v="4"/>
    <n v="9513689"/>
    <s v="Swartland Hospital"/>
    <n v="3"/>
    <n v="13"/>
    <n v="63"/>
  </r>
  <r>
    <x v="8"/>
    <x v="53"/>
    <s v="Swartland Municipality"/>
    <n v="9317709"/>
    <x v="1849"/>
    <n v="0"/>
    <x v="4"/>
    <s v="Pfizer"/>
    <d v="2021-06-24T00:00:00"/>
    <m/>
    <x v="3"/>
    <x v="0"/>
    <n v="2"/>
    <n v="9513689"/>
    <s v="Swartland Hospital"/>
    <n v="6"/>
    <n v="13"/>
    <n v="63"/>
  </r>
  <r>
    <x v="8"/>
    <x v="53"/>
    <s v="Swartland Municipality"/>
    <n v="9293109"/>
    <x v="1850"/>
    <n v="0"/>
    <x v="4"/>
    <s v="Pfizer"/>
    <d v="2021-06-10T00:00:00"/>
    <m/>
    <x v="3"/>
    <x v="0"/>
    <n v="1"/>
    <n v="9513689"/>
    <s v="Swartland Hospital"/>
    <n v="4"/>
    <n v="13"/>
    <n v="63"/>
  </r>
  <r>
    <x v="8"/>
    <x v="53"/>
    <s v="Swartland Municipality"/>
    <n v="9315170"/>
    <x v="1851"/>
    <n v="0"/>
    <x v="4"/>
    <s v="Pfizer"/>
    <d v="2021-06-18T00:00:00"/>
    <m/>
    <x v="3"/>
    <x v="0"/>
    <n v="1"/>
    <n v="9513689"/>
    <s v="Swartland Hospital"/>
    <n v="5"/>
    <n v="13"/>
    <n v="63"/>
  </r>
  <r>
    <x v="8"/>
    <x v="53"/>
    <s v="Swartland Municipality"/>
    <n v="9514076"/>
    <x v="1852"/>
    <n v="0"/>
    <x v="4"/>
    <s v="Pfizer"/>
    <d v="2021-06-18T00:00:00"/>
    <m/>
    <x v="3"/>
    <x v="0"/>
    <n v="3"/>
    <n v="9513689"/>
    <s v="Swartland Hospital"/>
    <n v="5"/>
    <n v="13"/>
    <n v="63"/>
  </r>
  <r>
    <x v="8"/>
    <x v="53"/>
    <s v="Swartland Municipality"/>
    <n v="9113562"/>
    <x v="1853"/>
    <n v="0"/>
    <x v="4"/>
    <s v="Pfizer"/>
    <d v="2021-07-02T00:00:00"/>
    <m/>
    <x v="3"/>
    <x v="0"/>
    <n v="4"/>
    <n v="9513689"/>
    <s v="Swartland Hospital"/>
    <n v="7"/>
    <n v="13"/>
    <n v="63"/>
  </r>
  <r>
    <x v="8"/>
    <x v="53"/>
    <s v="Swartland Municipality"/>
    <n v="9328742"/>
    <x v="1854"/>
    <n v="0"/>
    <x v="4"/>
    <s v="Pfizer"/>
    <d v="2021-06-10T00:00:00"/>
    <m/>
    <x v="3"/>
    <x v="0"/>
    <n v="1"/>
    <n v="9513689"/>
    <s v="Swartland Hospital"/>
    <n v="4"/>
    <n v="13"/>
    <n v="63"/>
  </r>
  <r>
    <x v="8"/>
    <x v="53"/>
    <s v="Swartland Municipality"/>
    <n v="9513689"/>
    <x v="1855"/>
    <n v="0"/>
    <x v="2"/>
    <s v="Pfizer"/>
    <d v="2021-06-01T00:00:00"/>
    <m/>
    <x v="0"/>
    <x v="0"/>
    <n v="5"/>
    <n v="9642097"/>
    <s v="Cape Medical Depot"/>
    <n v="3"/>
    <n v="13"/>
    <n v="63"/>
  </r>
  <r>
    <x v="8"/>
    <x v="53"/>
    <s v="Saldanha Bay Municipality"/>
    <n v="9446811"/>
    <x v="1856"/>
    <n v="5"/>
    <x v="2"/>
    <s v="Pfizer"/>
    <d v="2021-06-01T00:00:00"/>
    <m/>
    <x v="3"/>
    <x v="1"/>
    <n v="5"/>
    <n v="9642097"/>
    <s v="Cape Medical Depot"/>
    <n v="3"/>
    <n v="0"/>
    <n v="0"/>
  </r>
  <r>
    <x v="8"/>
    <x v="54"/>
    <s v="Beaufort West LM"/>
    <s v="tbc"/>
    <x v="1857"/>
    <n v="2"/>
    <x v="4"/>
    <s v="J&amp;J"/>
    <d v="2021-07-19T00:00:00"/>
    <m/>
    <x v="3"/>
    <x v="1"/>
    <n v="5"/>
    <m/>
    <s v="tbc"/>
    <n v="10"/>
    <s v="tbc"/>
    <s v="tbc"/>
  </r>
  <r>
    <x v="8"/>
    <x v="54"/>
    <s v="Beaufort West LM"/>
    <s v="tbc"/>
    <x v="1858"/>
    <n v="2"/>
    <x v="4"/>
    <s v="J&amp;J"/>
    <d v="2021-07-19T00:00:00"/>
    <m/>
    <x v="3"/>
    <x v="1"/>
    <n v="5"/>
    <m/>
    <s v="tbc"/>
    <n v="10"/>
    <s v="tbc"/>
    <s v="tbc"/>
  </r>
  <r>
    <x v="8"/>
    <x v="54"/>
    <s v="Laingsburg LM"/>
    <s v="tbc"/>
    <x v="1859"/>
    <n v="2"/>
    <x v="4"/>
    <s v="J&amp;J"/>
    <d v="2021-07-19T00:00:00"/>
    <m/>
    <x v="3"/>
    <x v="1"/>
    <n v="5"/>
    <m/>
    <s v="tbc"/>
    <n v="10"/>
    <s v="tbc"/>
    <s v="tbc"/>
  </r>
  <r>
    <x v="8"/>
    <x v="54"/>
    <s v="Prince Albert LM"/>
    <s v="tbc"/>
    <x v="1860"/>
    <n v="2"/>
    <x v="4"/>
    <s v="J&amp;J"/>
    <d v="2021-07-19T00:00:00"/>
    <m/>
    <x v="3"/>
    <x v="1"/>
    <n v="5"/>
    <m/>
    <s v="tbc"/>
    <n v="10"/>
    <s v="tbc"/>
    <s v="tbc"/>
  </r>
  <r>
    <x v="8"/>
    <x v="55"/>
    <s v="Bitou LM"/>
    <s v="tbc"/>
    <x v="1861"/>
    <n v="0"/>
    <x v="4"/>
    <s v="J&amp;J"/>
    <d v="2021-07-19T00:00:00"/>
    <m/>
    <x v="3"/>
    <x v="1"/>
    <n v="5"/>
    <m/>
    <s v="tbc"/>
    <n v="10"/>
    <s v="tbc"/>
    <s v="tbc"/>
  </r>
  <r>
    <x v="8"/>
    <x v="55"/>
    <s v="George LM"/>
    <s v="tbc"/>
    <x v="1862"/>
    <n v="3"/>
    <x v="4"/>
    <s v="J&amp;J"/>
    <d v="2021-07-19T00:00:00"/>
    <m/>
    <x v="3"/>
    <x v="1"/>
    <n v="5"/>
    <m/>
    <s v="tbc"/>
    <n v="10"/>
    <s v="tbc"/>
    <s v="tbc"/>
  </r>
  <r>
    <x v="8"/>
    <x v="55"/>
    <s v="Hessequa LM"/>
    <s v="tbc"/>
    <x v="1863"/>
    <n v="1"/>
    <x v="4"/>
    <s v="J&amp;J"/>
    <d v="2021-07-19T00:00:00"/>
    <m/>
    <x v="3"/>
    <x v="1"/>
    <n v="5"/>
    <m/>
    <s v="tbc"/>
    <n v="10"/>
    <s v="tbc"/>
    <s v="tbc"/>
  </r>
  <r>
    <x v="8"/>
    <x v="55"/>
    <s v="Kannaland"/>
    <s v="tbc"/>
    <x v="1864"/>
    <n v="1"/>
    <x v="4"/>
    <s v="J&amp;J"/>
    <d v="2021-07-19T00:00:00"/>
    <m/>
    <x v="3"/>
    <x v="1"/>
    <n v="5"/>
    <m/>
    <s v="tbc"/>
    <n v="10"/>
    <s v="tbc"/>
    <s v="tbc"/>
  </r>
  <r>
    <x v="8"/>
    <x v="55"/>
    <s v="Knysna LM"/>
    <s v="tbc"/>
    <x v="1861"/>
    <n v="2"/>
    <x v="4"/>
    <s v="J&amp;J"/>
    <d v="2021-07-19T00:00:00"/>
    <m/>
    <x v="3"/>
    <x v="1"/>
    <n v="5"/>
    <m/>
    <s v="tbc"/>
    <n v="10"/>
    <s v="tbc"/>
    <s v="tbc"/>
  </r>
  <r>
    <x v="8"/>
    <x v="55"/>
    <s v="Mossel Bay LM"/>
    <s v="tbc"/>
    <x v="1865"/>
    <n v="2"/>
    <x v="4"/>
    <s v="J&amp;J"/>
    <d v="2021-07-19T00:00:00"/>
    <m/>
    <x v="3"/>
    <x v="1"/>
    <n v="5"/>
    <m/>
    <s v="tbc"/>
    <n v="10"/>
    <s v="tbc"/>
    <s v="tbc"/>
  </r>
  <r>
    <x v="8"/>
    <x v="55"/>
    <s v="Oudtshoorn LM"/>
    <s v="tbc"/>
    <x v="1866"/>
    <n v="2"/>
    <x v="4"/>
    <s v="J&amp;J"/>
    <d v="2021-07-19T00:00:00"/>
    <m/>
    <x v="3"/>
    <x v="1"/>
    <n v="5"/>
    <m/>
    <s v="tbc"/>
    <n v="10"/>
    <s v="tbc"/>
    <s v="tb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69AC94-E61D-4932-82A6-89D9EABCD47E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C56" firstHeaderRow="0" firstDataRow="1" firstDataCol="1" rowPageCount="1" colPageCount="1"/>
  <pivotFields count="18">
    <pivotField axis="axisRow" showAll="0">
      <items count="10">
        <item x="1"/>
        <item x="2"/>
        <item x="3"/>
        <item x="4"/>
        <item x="5"/>
        <item x="6"/>
        <item x="7"/>
        <item x="8"/>
        <item x="0"/>
        <item t="default"/>
      </items>
    </pivotField>
    <pivotField axis="axisRow" showAll="0">
      <items count="57">
        <item x="20"/>
        <item x="41"/>
        <item x="48"/>
        <item x="49"/>
        <item x="31"/>
        <item x="50"/>
        <item x="54"/>
        <item x="40"/>
        <item x="37"/>
        <item x="17"/>
        <item x="21"/>
        <item x="9"/>
        <item x="8"/>
        <item x="43"/>
        <item x="51"/>
        <item x="55"/>
        <item x="38"/>
        <item x="22"/>
        <item x="23"/>
        <item x="16"/>
        <item x="24"/>
        <item x="11"/>
        <item x="13"/>
        <item x="14"/>
        <item x="32"/>
        <item x="39"/>
        <item x="36"/>
        <item x="52"/>
        <item x="42"/>
        <item x="15"/>
        <item x="33"/>
        <item x="12"/>
        <item x="19"/>
        <item x="25"/>
        <item x="26"/>
        <item x="27"/>
        <item x="28"/>
        <item x="29"/>
        <item x="34"/>
        <item x="35"/>
        <item x="53"/>
        <item x="18"/>
        <item x="10"/>
        <item x="30"/>
        <item x="0"/>
        <item x="1"/>
        <item x="2"/>
        <item x="3"/>
        <item x="4"/>
        <item x="5"/>
        <item x="6"/>
        <item x="7"/>
        <item x="44"/>
        <item x="45"/>
        <item x="46"/>
        <item x="47"/>
        <item t="default"/>
      </items>
    </pivotField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  <pivotField axis="axisPage" dataField="1" multipleItemSelectionAllowed="1" showAll="0">
      <items count="10">
        <item h="1" x="0"/>
        <item h="1" x="5"/>
        <item h="1" x="3"/>
        <item x="1"/>
        <item x="4"/>
        <item h="1" x="2"/>
        <item h="1" m="1" x="8"/>
        <item h="1" m="1" x="6"/>
        <item h="1" m="1" x="7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2">
    <field x="0"/>
    <field x="1"/>
  </rowFields>
  <rowItems count="52">
    <i>
      <x/>
    </i>
    <i r="1">
      <x v="11"/>
    </i>
    <i r="1">
      <x v="12"/>
    </i>
    <i r="1">
      <x v="21"/>
    </i>
    <i r="1">
      <x v="22"/>
    </i>
    <i r="1">
      <x v="23"/>
    </i>
    <i r="1">
      <x v="31"/>
    </i>
    <i r="1">
      <x v="42"/>
    </i>
    <i>
      <x v="1"/>
    </i>
    <i r="1">
      <x v="9"/>
    </i>
    <i r="1">
      <x v="19"/>
    </i>
    <i r="1">
      <x v="29"/>
    </i>
    <i r="1">
      <x v="32"/>
    </i>
    <i r="1">
      <x v="41"/>
    </i>
    <i>
      <x v="2"/>
    </i>
    <i r="1">
      <x/>
    </i>
    <i r="1">
      <x v="10"/>
    </i>
    <i r="1">
      <x v="17"/>
    </i>
    <i r="1">
      <x v="18"/>
    </i>
    <i r="1">
      <x v="20"/>
    </i>
    <i r="1">
      <x v="33"/>
    </i>
    <i r="1">
      <x v="34"/>
    </i>
    <i r="1">
      <x v="35"/>
    </i>
    <i r="1">
      <x v="36"/>
    </i>
    <i r="1">
      <x v="37"/>
    </i>
    <i r="1">
      <x v="43"/>
    </i>
    <i>
      <x v="3"/>
    </i>
    <i r="1">
      <x v="4"/>
    </i>
    <i r="1">
      <x v="24"/>
    </i>
    <i r="1">
      <x v="30"/>
    </i>
    <i r="1">
      <x v="38"/>
    </i>
    <i>
      <x v="4"/>
    </i>
    <i r="1">
      <x v="8"/>
    </i>
    <i r="1">
      <x v="16"/>
    </i>
    <i r="1">
      <x v="26"/>
    </i>
    <i>
      <x v="5"/>
    </i>
    <i r="1">
      <x v="1"/>
    </i>
    <i r="1">
      <x v="7"/>
    </i>
    <i r="1">
      <x v="25"/>
    </i>
    <i r="1">
      <x v="28"/>
    </i>
    <i>
      <x v="7"/>
    </i>
    <i r="1">
      <x v="2"/>
    </i>
    <i r="1">
      <x v="3"/>
    </i>
    <i r="1">
      <x v="6"/>
    </i>
    <i r="1">
      <x v="15"/>
    </i>
    <i r="1">
      <x v="27"/>
    </i>
    <i r="1">
      <x v="40"/>
    </i>
    <i>
      <x v="8"/>
    </i>
    <i r="1">
      <x v="47"/>
    </i>
    <i r="1">
      <x v="50"/>
    </i>
    <i r="1">
      <x v="51"/>
    </i>
    <i t="grand">
      <x/>
    </i>
  </rowItems>
  <colFields count="1">
    <field x="-2"/>
  </colFields>
  <colItems count="2">
    <i>
      <x/>
    </i>
    <i i="1">
      <x v="1"/>
    </i>
  </colItems>
  <pageFields count="1">
    <pageField fld="11" hier="-1"/>
  </pageFields>
  <dataFields count="2">
    <dataField name="Count of Public sector OHS Site (Yes/No)" fld="11" subtotal="count" baseField="0" baseItem="0"/>
    <dataField name="Sum of Throughput Capacity (per day)" fld="16" baseField="0" baseItem="0"/>
  </dataFields>
  <formats count="1">
    <format dxfId="56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3109F5-CE81-45BC-90E6-0E13827501F8}" name="Table1" displayName="Table1" ref="A1:D257" totalsRowShown="0" headerRowDxfId="27" dataDxfId="26">
  <autoFilter ref="A1:D257" xr:uid="{6275841A-F369-4FB9-B927-D8FBD41E5B61}"/>
  <sortState xmlns:xlrd2="http://schemas.microsoft.com/office/spreadsheetml/2017/richdata2" ref="A2:D257">
    <sortCondition ref="B2:B257"/>
    <sortCondition ref="C2:C257"/>
    <sortCondition ref="D2:D257"/>
  </sortState>
  <tableColumns count="4">
    <tableColumn id="1" xr3:uid="{95285187-E2D9-424E-8BEC-2C90D1A34494}" name="Province" dataDxfId="31"/>
    <tableColumn id="2" xr3:uid="{07379A72-2313-4CB1-8300-5C2AD8EBFC9C}" name="District" dataDxfId="30"/>
    <tableColumn id="3" xr3:uid="{83071D8D-5139-4CF4-8B72-52F46A8739A5}" name="Sub-District" dataDxfId="29"/>
    <tableColumn id="5" xr3:uid="{DEB4502E-E1D9-489D-9A0E-B4F100C82034}" name="Vaccination Site Name" dataDxfId="2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0461AE-42D4-4044-9997-B1FB7B14D938}" name="Table13" displayName="Table13" ref="A1:D53" totalsRowShown="0" headerRowDxfId="33" dataDxfId="32">
  <autoFilter ref="A1:D53" xr:uid="{6275841A-F369-4FB9-B927-D8FBD41E5B61}"/>
  <sortState xmlns:xlrd2="http://schemas.microsoft.com/office/spreadsheetml/2017/richdata2" ref="A2:D53">
    <sortCondition ref="B2:B53"/>
    <sortCondition ref="C2:C53"/>
    <sortCondition ref="D2:D53"/>
  </sortState>
  <tableColumns count="4">
    <tableColumn id="1" xr3:uid="{0F492A9D-455F-4320-ACDB-A1DB498B19BC}" name="Province" dataDxfId="37"/>
    <tableColumn id="2" xr3:uid="{7AC25953-024C-4729-B8DC-A44C833FE5C0}" name="District" dataDxfId="36"/>
    <tableColumn id="3" xr3:uid="{859C65D1-86F1-4299-8F6B-EFA501332567}" name="Sub-District" dataDxfId="35"/>
    <tableColumn id="5" xr3:uid="{07CBB84D-ECC8-4F44-9F2E-61BF7E3F806D}" name="Vaccination Site Name" dataDxfId="3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39DFA0-19D4-4C01-B0D8-10C54ACA334A}" name="Table134" displayName="Table134" ref="A1:D156" totalsRowShown="0" headerRowDxfId="51" dataDxfId="50">
  <autoFilter ref="A1:D156" xr:uid="{6275841A-F369-4FB9-B927-D8FBD41E5B61}"/>
  <sortState xmlns:xlrd2="http://schemas.microsoft.com/office/spreadsheetml/2017/richdata2" ref="A2:D156">
    <sortCondition ref="B2:B156"/>
    <sortCondition ref="C2:C156"/>
    <sortCondition ref="D2:D156"/>
  </sortState>
  <tableColumns count="4">
    <tableColumn id="1" xr3:uid="{91A9165F-1260-40FA-AA54-7FAEC6216C6B}" name="Province" dataDxfId="55"/>
    <tableColumn id="2" xr3:uid="{DA65D7B4-011E-4E93-B427-49961BE8D47F}" name="District" dataDxfId="54"/>
    <tableColumn id="3" xr3:uid="{2781B8A0-3045-4E1F-AD4A-869274B97762}" name="Sub-District" dataDxfId="53"/>
    <tableColumn id="5" xr3:uid="{1FF3F70C-7C02-4639-B428-C48B44D58A67}" name="Vaccination Site Name" dataDxfId="52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3841473-729E-4E05-AEFF-5EED5693E410}" name="Table1345" displayName="Table1345" ref="A1:D655" totalsRowShown="0" headerRowDxfId="39" dataDxfId="38">
  <autoFilter ref="A1:D655" xr:uid="{6275841A-F369-4FB9-B927-D8FBD41E5B61}"/>
  <sortState xmlns:xlrd2="http://schemas.microsoft.com/office/spreadsheetml/2017/richdata2" ref="A2:D655">
    <sortCondition ref="B2:B655"/>
    <sortCondition ref="C2:C655"/>
    <sortCondition ref="D2:D655"/>
  </sortState>
  <tableColumns count="4">
    <tableColumn id="1" xr3:uid="{40BA0F52-68B1-48AA-9C59-87683DBC961A}" name="Province" dataDxfId="43"/>
    <tableColumn id="2" xr3:uid="{A59D3AC3-84FD-4738-88DB-3D4CE3838CE7}" name="District" dataDxfId="42"/>
    <tableColumn id="3" xr3:uid="{3F5C9DBC-E759-4D1E-B42C-18431B984F36}" name="Sub-District" dataDxfId="41"/>
    <tableColumn id="5" xr3:uid="{F3184CA7-5133-4F4C-9B64-D6A04E8932D4}" name="Vaccination Site Name" dataDxfId="40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D2D49C-C226-45C9-904B-4B1198CDE19A}" name="Table13456" displayName="Table13456" ref="A1:D431" totalsRowShown="0" headerRowDxfId="45" dataDxfId="44">
  <autoFilter ref="A1:D431" xr:uid="{6275841A-F369-4FB9-B927-D8FBD41E5B61}"/>
  <sortState xmlns:xlrd2="http://schemas.microsoft.com/office/spreadsheetml/2017/richdata2" ref="A2:D431">
    <sortCondition ref="B2:B431"/>
    <sortCondition ref="C2:C431"/>
    <sortCondition ref="D2:D431"/>
  </sortState>
  <tableColumns count="4">
    <tableColumn id="1" xr3:uid="{A95854BD-1CC9-442D-A3A6-59614D99DF0B}" name="Province" dataDxfId="49"/>
    <tableColumn id="2" xr3:uid="{64901E74-B2D5-4673-8C9E-B7BEE7EA6DD4}" name="District" dataDxfId="48"/>
    <tableColumn id="3" xr3:uid="{BE63D9C2-C36B-4E79-A752-7C6D3765E861}" name="Sub-District" dataDxfId="47"/>
    <tableColumn id="5" xr3:uid="{05F8F34D-433D-431B-B700-91EC126B9A46}" name="Vaccination Site Name" dataDxfId="4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661F9EA-06B5-412B-8948-8569DF4DB6C0}" name="Table134567" displayName="Table134567" ref="A1:D82" totalsRowShown="0" headerRowDxfId="21" dataDxfId="20">
  <autoFilter ref="A1:D82" xr:uid="{6275841A-F369-4FB9-B927-D8FBD41E5B61}"/>
  <tableColumns count="4">
    <tableColumn id="1" xr3:uid="{848CE984-C011-4868-AAC1-2525944553AE}" name="Province" dataDxfId="25"/>
    <tableColumn id="2" xr3:uid="{0789CC72-3B0D-44C0-91D8-8E36C70E5D82}" name="District" dataDxfId="24"/>
    <tableColumn id="3" xr3:uid="{8BFA9B6D-C564-4399-B5EC-9029ADB53B49}" name="Sub-District" dataDxfId="23"/>
    <tableColumn id="5" xr3:uid="{38EBCEFD-5C1D-45F3-80C4-6779F4347BA7}" name="Vaccination Site Name" dataDxfId="22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4B4B23-AD88-487A-A719-44226812E402}" name="Table1345678" displayName="Table1345678" ref="A1:D43" totalsRowShown="0" headerRowDxfId="15" dataDxfId="14">
  <autoFilter ref="A1:D43" xr:uid="{6275841A-F369-4FB9-B927-D8FBD41E5B61}"/>
  <sortState xmlns:xlrd2="http://schemas.microsoft.com/office/spreadsheetml/2017/richdata2" ref="A2:D43">
    <sortCondition ref="B2:B43"/>
    <sortCondition ref="C2:C43"/>
    <sortCondition ref="D2:D43"/>
  </sortState>
  <tableColumns count="4">
    <tableColumn id="1" xr3:uid="{E49F0CBB-2882-42DB-BBBB-932AC792EF26}" name="Province" dataDxfId="19"/>
    <tableColumn id="2" xr3:uid="{CBBAECE0-56D3-4465-A5B2-3E3D62C36840}" name="District" dataDxfId="18"/>
    <tableColumn id="3" xr3:uid="{C427077C-0381-4CAC-ACE1-4891E9C15D6A}" name="Sub-District" dataDxfId="17"/>
    <tableColumn id="5" xr3:uid="{B5F1E369-EDDB-4A7C-89D2-74C6A004BF61}" name="Vaccination Site Name" dataDxfId="16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C95DC0E-FB7B-4EAF-A3B3-3A0DC4F80B9F}" name="Table13456789" displayName="Table13456789" ref="A1:D48" totalsRowShown="0" headerRowDxfId="9" dataDxfId="8">
  <autoFilter ref="A1:D48" xr:uid="{6275841A-F369-4FB9-B927-D8FBD41E5B61}"/>
  <sortState xmlns:xlrd2="http://schemas.microsoft.com/office/spreadsheetml/2017/richdata2" ref="A2:D48">
    <sortCondition ref="B2:B48"/>
    <sortCondition ref="C2:C48"/>
    <sortCondition ref="D2:D48"/>
  </sortState>
  <tableColumns count="4">
    <tableColumn id="1" xr3:uid="{6658D9F6-0A2A-403F-A497-5C9F51D4BD72}" name="Province" dataDxfId="13"/>
    <tableColumn id="2" xr3:uid="{7CDE2596-8282-4F75-9E45-C63696CB37C5}" name="District" dataDxfId="12"/>
    <tableColumn id="3" xr3:uid="{B7F89292-1BEA-43FE-8652-40EFEEDE38B2}" name="Sub-District" dataDxfId="11"/>
    <tableColumn id="5" xr3:uid="{8EEEEE03-8D15-4021-9B1D-CC3879DA149C}" name="Vaccination Site Name" dataDxfId="10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7D40967-357E-48A7-B749-280B29AC4A27}" name="Table1345678910" displayName="Table1345678910" ref="A1:D297" totalsRowShown="0" headerRowDxfId="3" dataDxfId="2">
  <autoFilter ref="A1:D297" xr:uid="{6275841A-F369-4FB9-B927-D8FBD41E5B61}"/>
  <sortState xmlns:xlrd2="http://schemas.microsoft.com/office/spreadsheetml/2017/richdata2" ref="A2:D297">
    <sortCondition ref="B2:B297"/>
    <sortCondition ref="C2:C297"/>
    <sortCondition ref="D2:D297"/>
  </sortState>
  <tableColumns count="4">
    <tableColumn id="1" xr3:uid="{20942A70-F518-4CB5-BD90-6A0BED6D3A6C}" name="Province" dataDxfId="7"/>
    <tableColumn id="2" xr3:uid="{89AEC473-DBB3-4179-A8F7-8C4609B2832F}" name="District" dataDxfId="6"/>
    <tableColumn id="3" xr3:uid="{9771E05E-5D46-4E1D-9107-28D934B54F0B}" name="Sub-District" dataDxfId="5"/>
    <tableColumn id="5" xr3:uid="{13239C68-B0CC-4C36-B23C-51AAEC93FE43}" name="Vaccination Site Name" dataDxfId="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30FA-BD28-4FB3-80BF-53EF26DC76C5}">
  <dimension ref="A1:F56"/>
  <sheetViews>
    <sheetView workbookViewId="0">
      <selection activeCell="D5" sqref="D5"/>
    </sheetView>
  </sheetViews>
  <sheetFormatPr defaultRowHeight="14.4" x14ac:dyDescent="0.3"/>
  <cols>
    <col min="1" max="1" width="31" bestFit="1" customWidth="1"/>
    <col min="2" max="2" width="37.5546875" bestFit="1" customWidth="1"/>
    <col min="3" max="3" width="35" bestFit="1" customWidth="1"/>
    <col min="4" max="4" width="38.5546875" bestFit="1" customWidth="1"/>
    <col min="5" max="5" width="22.33203125" bestFit="1" customWidth="1"/>
    <col min="6" max="6" width="26.33203125" bestFit="1" customWidth="1"/>
  </cols>
  <sheetData>
    <row r="1" spans="1:6" x14ac:dyDescent="0.3">
      <c r="D1" s="31" t="s">
        <v>1697</v>
      </c>
      <c r="E1" s="29">
        <v>10</v>
      </c>
      <c r="F1" s="30"/>
    </row>
    <row r="2" spans="1:6" x14ac:dyDescent="0.3">
      <c r="A2" s="34" t="s">
        <v>4</v>
      </c>
      <c r="B2" s="32" t="s">
        <v>1016</v>
      </c>
      <c r="D2" s="30"/>
      <c r="E2" s="3"/>
      <c r="F2" s="30"/>
    </row>
    <row r="4" spans="1:6" x14ac:dyDescent="0.3">
      <c r="A4" s="34" t="s">
        <v>1013</v>
      </c>
      <c r="B4" s="32" t="s">
        <v>1015</v>
      </c>
      <c r="C4" s="32" t="s">
        <v>1017</v>
      </c>
      <c r="D4" s="8" t="s">
        <v>1696</v>
      </c>
      <c r="E4" s="9" t="s">
        <v>1629</v>
      </c>
      <c r="F4" s="8" t="s">
        <v>1630</v>
      </c>
    </row>
    <row r="5" spans="1:6" x14ac:dyDescent="0.3">
      <c r="A5" s="33" t="s">
        <v>5</v>
      </c>
      <c r="B5" s="2">
        <v>23</v>
      </c>
      <c r="C5" s="2">
        <v>2390</v>
      </c>
      <c r="D5" s="7">
        <f>GETPIVOTDATA("Sum of Throughput Capacity (per day)",$A$4,"Province","Free State")</f>
        <v>2390</v>
      </c>
      <c r="E5" s="3">
        <v>35700.642835686391</v>
      </c>
      <c r="F5" s="30" t="str">
        <f>IF((D5*$E$1)&gt;=E5,"YES","NO")</f>
        <v>NO</v>
      </c>
    </row>
    <row r="6" spans="1:6" x14ac:dyDescent="0.3">
      <c r="A6" s="35" t="s">
        <v>1613</v>
      </c>
      <c r="B6" s="2">
        <v>1</v>
      </c>
      <c r="C6" s="2"/>
      <c r="D6" s="7"/>
      <c r="E6" s="3"/>
      <c r="F6" s="30"/>
    </row>
    <row r="7" spans="1:6" x14ac:dyDescent="0.3">
      <c r="A7" s="35" t="s">
        <v>6</v>
      </c>
      <c r="B7" s="2">
        <v>3</v>
      </c>
      <c r="C7" s="2"/>
      <c r="D7" s="7"/>
      <c r="E7" s="3"/>
      <c r="F7" s="30"/>
    </row>
    <row r="8" spans="1:6" x14ac:dyDescent="0.3">
      <c r="A8" s="35" t="s">
        <v>32</v>
      </c>
      <c r="B8" s="2">
        <v>6</v>
      </c>
      <c r="C8" s="2">
        <v>370</v>
      </c>
      <c r="D8" s="7"/>
      <c r="E8" s="3"/>
      <c r="F8" s="30"/>
    </row>
    <row r="9" spans="1:6" x14ac:dyDescent="0.3">
      <c r="A9" s="35" t="s">
        <v>56</v>
      </c>
      <c r="B9" s="2">
        <v>3</v>
      </c>
      <c r="C9" s="2">
        <v>1300</v>
      </c>
      <c r="D9" s="7"/>
      <c r="E9" s="3"/>
      <c r="F9" s="30"/>
    </row>
    <row r="10" spans="1:6" x14ac:dyDescent="0.3">
      <c r="A10" s="35" t="s">
        <v>1626</v>
      </c>
      <c r="B10" s="2">
        <v>1</v>
      </c>
      <c r="C10" s="2"/>
      <c r="D10" s="7"/>
      <c r="E10" s="3"/>
      <c r="F10" s="30"/>
    </row>
    <row r="11" spans="1:6" x14ac:dyDescent="0.3">
      <c r="A11" s="35" t="s">
        <v>45</v>
      </c>
      <c r="B11" s="2">
        <v>6</v>
      </c>
      <c r="C11" s="2">
        <v>120</v>
      </c>
      <c r="D11" s="7"/>
      <c r="E11" s="3"/>
      <c r="F11" s="30"/>
    </row>
    <row r="12" spans="1:6" x14ac:dyDescent="0.3">
      <c r="A12" s="35" t="s">
        <v>9</v>
      </c>
      <c r="B12" s="2">
        <v>3</v>
      </c>
      <c r="C12" s="2">
        <v>600</v>
      </c>
      <c r="D12" s="7"/>
      <c r="E12" s="3"/>
      <c r="F12" s="30"/>
    </row>
    <row r="13" spans="1:6" x14ac:dyDescent="0.3">
      <c r="A13" s="33" t="s">
        <v>547</v>
      </c>
      <c r="B13" s="2">
        <v>66</v>
      </c>
      <c r="C13" s="2">
        <v>12080</v>
      </c>
      <c r="D13" s="7">
        <f>GETPIVOTDATA("Sum of Throughput Capacity (per day)",$A$4,"Province","Gauteng")</f>
        <v>12080</v>
      </c>
      <c r="E13" s="3">
        <v>62062.204465805546</v>
      </c>
      <c r="F13" s="30" t="str">
        <f t="shared" ref="F13:F52" si="0">IF((D13*$E$1)&gt;=E13,"YES","NO")</f>
        <v>YES</v>
      </c>
    </row>
    <row r="14" spans="1:6" x14ac:dyDescent="0.3">
      <c r="A14" s="35" t="s">
        <v>548</v>
      </c>
      <c r="B14" s="2">
        <v>3</v>
      </c>
      <c r="C14" s="2">
        <v>480</v>
      </c>
      <c r="D14" s="7"/>
      <c r="E14" s="3"/>
      <c r="F14" s="30"/>
    </row>
    <row r="15" spans="1:6" x14ac:dyDescent="0.3">
      <c r="A15" s="35" t="s">
        <v>835</v>
      </c>
      <c r="B15" s="2">
        <v>10</v>
      </c>
      <c r="C15" s="2">
        <v>3400</v>
      </c>
      <c r="D15" s="7"/>
      <c r="E15" s="3"/>
      <c r="F15" s="30"/>
    </row>
    <row r="16" spans="1:6" x14ac:dyDescent="0.3">
      <c r="A16" s="35" t="s">
        <v>1698</v>
      </c>
      <c r="B16" s="2">
        <v>14</v>
      </c>
      <c r="C16" s="2">
        <v>1960</v>
      </c>
      <c r="D16" s="7"/>
      <c r="E16" s="3"/>
      <c r="F16" s="30"/>
    </row>
    <row r="17" spans="1:6" x14ac:dyDescent="0.3">
      <c r="A17" s="35" t="s">
        <v>961</v>
      </c>
      <c r="B17" s="2">
        <v>29</v>
      </c>
      <c r="C17" s="2">
        <v>4760</v>
      </c>
      <c r="D17" s="7"/>
      <c r="E17" s="3"/>
      <c r="F17" s="30"/>
    </row>
    <row r="18" spans="1:6" x14ac:dyDescent="0.3">
      <c r="A18" s="35" t="s">
        <v>924</v>
      </c>
      <c r="B18" s="2">
        <v>10</v>
      </c>
      <c r="C18" s="2">
        <v>1480</v>
      </c>
      <c r="D18" s="7"/>
      <c r="E18" s="3"/>
      <c r="F18" s="30"/>
    </row>
    <row r="19" spans="1:6" x14ac:dyDescent="0.3">
      <c r="A19" s="33" t="s">
        <v>475</v>
      </c>
      <c r="B19" s="2">
        <v>91</v>
      </c>
      <c r="C19" s="2">
        <v>24550</v>
      </c>
      <c r="D19" s="7">
        <f>GETPIVOTDATA("Sum of Throughput Capacity (per day)",$A$3,"Province","KwaZulu-Natal")</f>
        <v>24550</v>
      </c>
      <c r="E19" s="3">
        <v>39684.627615900674</v>
      </c>
      <c r="F19" s="30" t="str">
        <f t="shared" si="0"/>
        <v>YES</v>
      </c>
    </row>
    <row r="20" spans="1:6" x14ac:dyDescent="0.3">
      <c r="A20" s="35" t="s">
        <v>1018</v>
      </c>
      <c r="B20" s="2">
        <v>8</v>
      </c>
      <c r="C20" s="2">
        <v>2650</v>
      </c>
      <c r="D20" s="7"/>
      <c r="E20" s="3"/>
      <c r="F20" s="30"/>
    </row>
    <row r="21" spans="1:6" x14ac:dyDescent="0.3">
      <c r="A21" s="35" t="s">
        <v>476</v>
      </c>
      <c r="B21" s="2">
        <v>23</v>
      </c>
      <c r="C21" s="2">
        <v>9050</v>
      </c>
      <c r="D21" s="7"/>
      <c r="F21" s="30"/>
    </row>
    <row r="22" spans="1:6" x14ac:dyDescent="0.3">
      <c r="A22" s="35" t="s">
        <v>487</v>
      </c>
      <c r="B22" s="2">
        <v>6</v>
      </c>
      <c r="C22" s="2">
        <v>1950</v>
      </c>
      <c r="D22" s="7"/>
      <c r="E22" s="3"/>
      <c r="F22" s="30"/>
    </row>
    <row r="23" spans="1:6" x14ac:dyDescent="0.3">
      <c r="A23" s="35" t="s">
        <v>1090</v>
      </c>
      <c r="B23" s="2">
        <v>8</v>
      </c>
      <c r="C23" s="2">
        <v>1200</v>
      </c>
      <c r="D23" s="7"/>
      <c r="E23" s="3"/>
      <c r="F23" s="30"/>
    </row>
    <row r="24" spans="1:6" x14ac:dyDescent="0.3">
      <c r="A24" s="35" t="s">
        <v>490</v>
      </c>
      <c r="B24" s="2">
        <v>15</v>
      </c>
      <c r="C24" s="2">
        <v>1400</v>
      </c>
      <c r="D24" s="7"/>
      <c r="E24" s="3"/>
      <c r="F24" s="30"/>
    </row>
    <row r="25" spans="1:6" x14ac:dyDescent="0.3">
      <c r="A25" s="35" t="s">
        <v>495</v>
      </c>
      <c r="B25" s="2">
        <v>5</v>
      </c>
      <c r="C25" s="2">
        <v>700</v>
      </c>
      <c r="D25" s="7"/>
      <c r="E25" s="3"/>
      <c r="F25" s="30"/>
    </row>
    <row r="26" spans="1:6" x14ac:dyDescent="0.3">
      <c r="A26" s="35" t="s">
        <v>505</v>
      </c>
      <c r="B26" s="2">
        <v>5</v>
      </c>
      <c r="C26" s="2">
        <v>1900</v>
      </c>
      <c r="D26" s="7"/>
      <c r="F26" s="30"/>
    </row>
    <row r="27" spans="1:6" x14ac:dyDescent="0.3">
      <c r="A27" s="35" t="s">
        <v>1513</v>
      </c>
      <c r="B27" s="2">
        <v>6</v>
      </c>
      <c r="C27" s="2">
        <v>1700</v>
      </c>
      <c r="D27" s="7"/>
      <c r="E27" s="3"/>
      <c r="F27" s="30"/>
    </row>
    <row r="28" spans="1:6" x14ac:dyDescent="0.3">
      <c r="A28" s="35" t="s">
        <v>528</v>
      </c>
      <c r="B28" s="2">
        <v>5</v>
      </c>
      <c r="C28" s="2">
        <v>2100</v>
      </c>
      <c r="D28" s="7"/>
      <c r="E28" s="3"/>
      <c r="F28" s="30"/>
    </row>
    <row r="29" spans="1:6" x14ac:dyDescent="0.3">
      <c r="A29" s="35" t="s">
        <v>531</v>
      </c>
      <c r="B29" s="2">
        <v>5</v>
      </c>
      <c r="C29" s="2">
        <v>1050</v>
      </c>
      <c r="D29" s="7"/>
      <c r="E29" s="3"/>
      <c r="F29" s="30"/>
    </row>
    <row r="30" spans="1:6" x14ac:dyDescent="0.3">
      <c r="A30" s="35" t="s">
        <v>539</v>
      </c>
      <c r="B30" s="2">
        <v>5</v>
      </c>
      <c r="C30" s="2">
        <v>850</v>
      </c>
      <c r="D30" s="7"/>
      <c r="F30" s="30"/>
    </row>
    <row r="31" spans="1:6" x14ac:dyDescent="0.3">
      <c r="A31" s="33" t="s">
        <v>130</v>
      </c>
      <c r="B31" s="2">
        <v>29</v>
      </c>
      <c r="C31" s="2">
        <v>15900</v>
      </c>
      <c r="D31" s="7">
        <f>GETPIVOTDATA("Sum of Throughput Capacity (per day)",$A$3,"Province","Limpopo")</f>
        <v>15900</v>
      </c>
      <c r="E31" s="3">
        <v>25145.670171222588</v>
      </c>
      <c r="F31" s="30" t="str">
        <f t="shared" si="0"/>
        <v>YES</v>
      </c>
    </row>
    <row r="32" spans="1:6" x14ac:dyDescent="0.3">
      <c r="A32" s="35" t="s">
        <v>131</v>
      </c>
      <c r="B32" s="2">
        <v>8</v>
      </c>
      <c r="C32" s="2">
        <v>4100</v>
      </c>
      <c r="D32" s="7"/>
      <c r="E32" s="3"/>
      <c r="F32" s="30"/>
    </row>
    <row r="33" spans="1:6" x14ac:dyDescent="0.3">
      <c r="A33" s="35" t="s">
        <v>144</v>
      </c>
      <c r="B33" s="2">
        <v>7</v>
      </c>
      <c r="C33" s="2">
        <v>4400</v>
      </c>
      <c r="D33" s="7"/>
      <c r="E33" s="3"/>
      <c r="F33" s="30"/>
    </row>
    <row r="34" spans="1:6" x14ac:dyDescent="0.3">
      <c r="A34" s="35" t="s">
        <v>157</v>
      </c>
      <c r="B34" s="2">
        <v>7</v>
      </c>
      <c r="C34" s="2">
        <v>3600</v>
      </c>
      <c r="D34" s="7"/>
      <c r="E34" s="3"/>
      <c r="F34" s="30"/>
    </row>
    <row r="35" spans="1:6" x14ac:dyDescent="0.3">
      <c r="A35" s="35" t="s">
        <v>169</v>
      </c>
      <c r="B35" s="2">
        <v>7</v>
      </c>
      <c r="C35" s="2">
        <v>3800</v>
      </c>
      <c r="D35" s="7"/>
      <c r="F35" s="30"/>
    </row>
    <row r="36" spans="1:6" x14ac:dyDescent="0.3">
      <c r="A36" s="33" t="s">
        <v>194</v>
      </c>
      <c r="B36" s="2">
        <v>22</v>
      </c>
      <c r="C36" s="2">
        <v>2660</v>
      </c>
      <c r="D36" s="7">
        <f>GETPIVOTDATA("Sum of Throughput Capacity (per day)",$A$3,"Province","Mpumalanga")</f>
        <v>2660</v>
      </c>
      <c r="E36" s="3">
        <v>22558.667067187343</v>
      </c>
      <c r="F36" s="30" t="str">
        <f t="shared" si="0"/>
        <v>YES</v>
      </c>
    </row>
    <row r="37" spans="1:6" x14ac:dyDescent="0.3">
      <c r="A37" s="35" t="s">
        <v>630</v>
      </c>
      <c r="B37" s="2">
        <v>4</v>
      </c>
      <c r="C37" s="2">
        <v>560</v>
      </c>
      <c r="D37" s="7"/>
      <c r="E37" s="3"/>
      <c r="F37" s="30"/>
    </row>
    <row r="38" spans="1:6" x14ac:dyDescent="0.3">
      <c r="A38" s="35" t="s">
        <v>704</v>
      </c>
      <c r="B38" s="2">
        <v>8</v>
      </c>
      <c r="C38" s="2">
        <v>1120</v>
      </c>
      <c r="D38" s="7"/>
      <c r="E38" s="3"/>
      <c r="F38" s="30"/>
    </row>
    <row r="39" spans="1:6" x14ac:dyDescent="0.3">
      <c r="A39" s="35" t="s">
        <v>558</v>
      </c>
      <c r="B39" s="2">
        <v>10</v>
      </c>
      <c r="C39" s="2">
        <v>980</v>
      </c>
      <c r="F39" s="30"/>
    </row>
    <row r="40" spans="1:6" x14ac:dyDescent="0.3">
      <c r="A40" s="33" t="s">
        <v>66</v>
      </c>
      <c r="B40" s="2">
        <v>42</v>
      </c>
      <c r="C40" s="2">
        <v>10920</v>
      </c>
      <c r="D40" s="7">
        <f>GETPIVOTDATA("Sum of Throughput Capacity (per day)",$A$3,"Province","North West")</f>
        <v>10920</v>
      </c>
      <c r="E40" s="3">
        <v>32596.239110844101</v>
      </c>
      <c r="F40" s="30" t="str">
        <f t="shared" si="0"/>
        <v>YES</v>
      </c>
    </row>
    <row r="41" spans="1:6" x14ac:dyDescent="0.3">
      <c r="A41" s="35" t="s">
        <v>91</v>
      </c>
      <c r="B41" s="2">
        <v>12</v>
      </c>
      <c r="C41" s="2">
        <v>5000</v>
      </c>
      <c r="D41" s="7"/>
      <c r="F41" s="30"/>
    </row>
    <row r="42" spans="1:6" x14ac:dyDescent="0.3">
      <c r="A42" s="35" t="s">
        <v>80</v>
      </c>
      <c r="B42" s="2">
        <v>12</v>
      </c>
      <c r="C42" s="2">
        <v>2400</v>
      </c>
      <c r="D42" s="7"/>
      <c r="F42" s="30"/>
    </row>
    <row r="43" spans="1:6" x14ac:dyDescent="0.3">
      <c r="A43" s="35" t="s">
        <v>67</v>
      </c>
      <c r="B43" s="2">
        <v>10</v>
      </c>
      <c r="C43" s="2">
        <v>1880</v>
      </c>
      <c r="D43" s="7"/>
      <c r="F43" s="30"/>
    </row>
    <row r="44" spans="1:6" x14ac:dyDescent="0.3">
      <c r="A44" s="35" t="s">
        <v>116</v>
      </c>
      <c r="B44" s="2">
        <v>8</v>
      </c>
      <c r="C44" s="2">
        <v>1640</v>
      </c>
      <c r="D44" s="7"/>
      <c r="F44" s="30"/>
    </row>
    <row r="45" spans="1:6" x14ac:dyDescent="0.3">
      <c r="A45" s="33" t="s">
        <v>280</v>
      </c>
      <c r="B45" s="2">
        <v>36</v>
      </c>
      <c r="C45" s="2">
        <v>3954</v>
      </c>
      <c r="D45" s="7">
        <f>GETPIVOTDATA("Sum of Throughput Capacity (per day)",$A$3,"Province","Western Cape")</f>
        <v>3954</v>
      </c>
      <c r="E45" s="3">
        <v>19609.483528587163</v>
      </c>
      <c r="F45" s="30" t="str">
        <f t="shared" si="0"/>
        <v>YES</v>
      </c>
    </row>
    <row r="46" spans="1:6" x14ac:dyDescent="0.3">
      <c r="A46" s="35" t="s">
        <v>1778</v>
      </c>
      <c r="B46" s="2">
        <v>2</v>
      </c>
      <c r="C46" s="2">
        <v>1300</v>
      </c>
      <c r="D46" s="7"/>
      <c r="E46" s="3"/>
      <c r="F46" s="32"/>
    </row>
    <row r="47" spans="1:6" x14ac:dyDescent="0.3">
      <c r="A47" s="35" t="s">
        <v>281</v>
      </c>
      <c r="B47" s="2">
        <v>5</v>
      </c>
      <c r="C47" s="2">
        <v>1300</v>
      </c>
      <c r="D47" s="7"/>
      <c r="E47" s="3"/>
      <c r="F47" s="32"/>
    </row>
    <row r="48" spans="1:6" x14ac:dyDescent="0.3">
      <c r="A48" s="35" t="s">
        <v>1900</v>
      </c>
      <c r="B48" s="2">
        <v>4</v>
      </c>
      <c r="C48" s="2">
        <v>0</v>
      </c>
      <c r="D48" s="7"/>
      <c r="E48" s="3"/>
      <c r="F48" s="32"/>
    </row>
    <row r="49" spans="1:6" x14ac:dyDescent="0.3">
      <c r="A49" s="35" t="s">
        <v>1908</v>
      </c>
      <c r="B49" s="2">
        <v>7</v>
      </c>
      <c r="C49" s="2">
        <v>0</v>
      </c>
      <c r="D49" s="7"/>
      <c r="E49" s="3"/>
      <c r="F49" s="32"/>
    </row>
    <row r="50" spans="1:6" x14ac:dyDescent="0.3">
      <c r="A50" s="35" t="s">
        <v>372</v>
      </c>
      <c r="B50" s="2">
        <v>15</v>
      </c>
      <c r="C50" s="2">
        <v>1296</v>
      </c>
      <c r="D50" s="7"/>
      <c r="E50" s="3"/>
      <c r="F50" s="32"/>
    </row>
    <row r="51" spans="1:6" x14ac:dyDescent="0.3">
      <c r="A51" s="35" t="s">
        <v>415</v>
      </c>
      <c r="B51" s="2">
        <v>3</v>
      </c>
      <c r="C51" s="2">
        <v>58</v>
      </c>
      <c r="D51" s="7"/>
      <c r="E51" s="3"/>
      <c r="F51" s="32"/>
    </row>
    <row r="52" spans="1:6" x14ac:dyDescent="0.3">
      <c r="A52" s="33" t="s">
        <v>1922</v>
      </c>
      <c r="B52" s="2">
        <v>56</v>
      </c>
      <c r="C52" s="2">
        <v>4240</v>
      </c>
      <c r="D52" s="7">
        <f>GETPIVOTDATA("Sum of Throughput Capacity (per day)",$A$4,"Province","Eastern Cape")</f>
        <v>4240</v>
      </c>
      <c r="E52" s="3">
        <v>42142.280564734159</v>
      </c>
      <c r="F52" s="32" t="str">
        <f t="shared" si="0"/>
        <v>YES</v>
      </c>
    </row>
    <row r="53" spans="1:6" x14ac:dyDescent="0.3">
      <c r="A53" s="35" t="s">
        <v>1952</v>
      </c>
      <c r="B53" s="2">
        <v>6</v>
      </c>
      <c r="C53" s="2">
        <v>240</v>
      </c>
      <c r="E53" s="3"/>
    </row>
    <row r="54" spans="1:6" x14ac:dyDescent="0.3">
      <c r="A54" s="35" t="s">
        <v>2004</v>
      </c>
      <c r="B54" s="2">
        <v>29</v>
      </c>
      <c r="C54" s="2">
        <v>2320</v>
      </c>
      <c r="E54" s="3"/>
    </row>
    <row r="55" spans="1:6" x14ac:dyDescent="0.3">
      <c r="A55" s="35" t="s">
        <v>2082</v>
      </c>
      <c r="B55" s="2">
        <v>21</v>
      </c>
      <c r="C55" s="2">
        <v>1680</v>
      </c>
    </row>
    <row r="56" spans="1:6" x14ac:dyDescent="0.3">
      <c r="A56" s="33" t="s">
        <v>1014</v>
      </c>
      <c r="B56" s="2">
        <v>365</v>
      </c>
      <c r="C56" s="3">
        <v>76694</v>
      </c>
    </row>
  </sheetData>
  <conditionalFormatting sqref="F5:F52">
    <cfRule type="containsText" dxfId="1" priority="2" operator="containsText" text="NO">
      <formula>NOT(ISERROR(SEARCH("NO",F5)))</formula>
    </cfRule>
  </conditionalFormatting>
  <conditionalFormatting sqref="F5:F52">
    <cfRule type="containsText" dxfId="0" priority="1" operator="containsText" text="YES">
      <formula>NOT(ISERROR(SEARCH("YES",F5)))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FED1-23DA-43E6-AF35-EBF25AC59F13}">
  <dimension ref="A1:D297"/>
  <sheetViews>
    <sheetView zoomScale="85" zoomScaleNormal="85" workbookViewId="0"/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8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58" t="s">
        <v>280</v>
      </c>
      <c r="B2" s="58" t="s">
        <v>1778</v>
      </c>
      <c r="C2" s="58" t="s">
        <v>1782</v>
      </c>
      <c r="D2" s="58" t="s">
        <v>1783</v>
      </c>
    </row>
    <row r="3" spans="1:4" ht="15.6" x14ac:dyDescent="0.3">
      <c r="A3" s="58" t="s">
        <v>280</v>
      </c>
      <c r="B3" s="58" t="s">
        <v>1778</v>
      </c>
      <c r="C3" s="58" t="s">
        <v>1782</v>
      </c>
      <c r="D3" s="58" t="s">
        <v>1803</v>
      </c>
    </row>
    <row r="4" spans="1:4" ht="15.6" x14ac:dyDescent="0.3">
      <c r="A4" s="58" t="s">
        <v>280</v>
      </c>
      <c r="B4" s="58" t="s">
        <v>1778</v>
      </c>
      <c r="C4" s="58" t="s">
        <v>1782</v>
      </c>
      <c r="D4" s="58" t="s">
        <v>1804</v>
      </c>
    </row>
    <row r="5" spans="1:4" ht="15.6" x14ac:dyDescent="0.3">
      <c r="A5" s="58" t="s">
        <v>280</v>
      </c>
      <c r="B5" s="58" t="s">
        <v>1778</v>
      </c>
      <c r="C5" s="58" t="s">
        <v>1782</v>
      </c>
      <c r="D5" s="58" t="s">
        <v>1809</v>
      </c>
    </row>
    <row r="6" spans="1:4" ht="15.6" x14ac:dyDescent="0.3">
      <c r="A6" s="58" t="s">
        <v>280</v>
      </c>
      <c r="B6" s="58" t="s">
        <v>1778</v>
      </c>
      <c r="C6" s="58" t="s">
        <v>1782</v>
      </c>
      <c r="D6" s="58" t="s">
        <v>1810</v>
      </c>
    </row>
    <row r="7" spans="1:4" ht="15.6" x14ac:dyDescent="0.3">
      <c r="A7" s="58" t="s">
        <v>280</v>
      </c>
      <c r="B7" s="58" t="s">
        <v>1778</v>
      </c>
      <c r="C7" s="58" t="s">
        <v>1782</v>
      </c>
      <c r="D7" s="58" t="s">
        <v>1812</v>
      </c>
    </row>
    <row r="8" spans="1:4" ht="15.6" x14ac:dyDescent="0.3">
      <c r="A8" s="58" t="s">
        <v>280</v>
      </c>
      <c r="B8" s="58" t="s">
        <v>1778</v>
      </c>
      <c r="C8" s="58" t="s">
        <v>1782</v>
      </c>
      <c r="D8" s="58" t="s">
        <v>1827</v>
      </c>
    </row>
    <row r="9" spans="1:4" ht="15.6" x14ac:dyDescent="0.3">
      <c r="A9" s="58" t="s">
        <v>280</v>
      </c>
      <c r="B9" s="58" t="s">
        <v>1778</v>
      </c>
      <c r="C9" s="58" t="s">
        <v>1782</v>
      </c>
      <c r="D9" s="77" t="s">
        <v>1831</v>
      </c>
    </row>
    <row r="10" spans="1:4" ht="15.6" x14ac:dyDescent="0.3">
      <c r="A10" s="58" t="s">
        <v>280</v>
      </c>
      <c r="B10" s="58" t="s">
        <v>1778</v>
      </c>
      <c r="C10" s="58" t="s">
        <v>1782</v>
      </c>
      <c r="D10" s="58" t="s">
        <v>1813</v>
      </c>
    </row>
    <row r="11" spans="1:4" ht="15.6" x14ac:dyDescent="0.3">
      <c r="A11" s="58" t="s">
        <v>280</v>
      </c>
      <c r="B11" s="58" t="s">
        <v>1778</v>
      </c>
      <c r="C11" s="58" t="s">
        <v>1782</v>
      </c>
      <c r="D11" s="58" t="s">
        <v>1832</v>
      </c>
    </row>
    <row r="12" spans="1:4" ht="15.6" x14ac:dyDescent="0.3">
      <c r="A12" s="58" t="s">
        <v>280</v>
      </c>
      <c r="B12" s="58" t="s">
        <v>1778</v>
      </c>
      <c r="C12" s="58" t="s">
        <v>1782</v>
      </c>
      <c r="D12" s="58" t="s">
        <v>1844</v>
      </c>
    </row>
    <row r="13" spans="1:4" ht="15.6" x14ac:dyDescent="0.3">
      <c r="A13" s="58" t="s">
        <v>280</v>
      </c>
      <c r="B13" s="58" t="s">
        <v>1778</v>
      </c>
      <c r="C13" s="58" t="s">
        <v>1782</v>
      </c>
      <c r="D13" s="58" t="s">
        <v>1845</v>
      </c>
    </row>
    <row r="14" spans="1:4" ht="15.6" x14ac:dyDescent="0.3">
      <c r="A14" s="58" t="s">
        <v>280</v>
      </c>
      <c r="B14" s="58" t="s">
        <v>1778</v>
      </c>
      <c r="C14" s="58" t="s">
        <v>1782</v>
      </c>
      <c r="D14" s="77" t="s">
        <v>1850</v>
      </c>
    </row>
    <row r="15" spans="1:4" ht="15.6" x14ac:dyDescent="0.3">
      <c r="A15" s="58" t="s">
        <v>280</v>
      </c>
      <c r="B15" s="58" t="s">
        <v>1778</v>
      </c>
      <c r="C15" s="58" t="s">
        <v>1782</v>
      </c>
      <c r="D15" s="58" t="s">
        <v>1854</v>
      </c>
    </row>
    <row r="16" spans="1:4" ht="15.6" x14ac:dyDescent="0.3">
      <c r="A16" s="58" t="s">
        <v>280</v>
      </c>
      <c r="B16" s="58" t="s">
        <v>1778</v>
      </c>
      <c r="C16" s="58" t="s">
        <v>1782</v>
      </c>
      <c r="D16" s="58" t="s">
        <v>1855</v>
      </c>
    </row>
    <row r="17" spans="1:4" ht="15.6" x14ac:dyDescent="0.3">
      <c r="A17" s="58" t="s">
        <v>280</v>
      </c>
      <c r="B17" s="58" t="s">
        <v>1778</v>
      </c>
      <c r="C17" s="58" t="s">
        <v>1782</v>
      </c>
      <c r="D17" s="58" t="s">
        <v>1784</v>
      </c>
    </row>
    <row r="18" spans="1:4" ht="15.6" x14ac:dyDescent="0.3">
      <c r="A18" s="58" t="s">
        <v>280</v>
      </c>
      <c r="B18" s="58" t="s">
        <v>1778</v>
      </c>
      <c r="C18" s="58" t="s">
        <v>1782</v>
      </c>
      <c r="D18" s="58" t="s">
        <v>1861</v>
      </c>
    </row>
    <row r="19" spans="1:4" ht="15.6" x14ac:dyDescent="0.3">
      <c r="A19" s="58" t="s">
        <v>280</v>
      </c>
      <c r="B19" s="58" t="s">
        <v>1778</v>
      </c>
      <c r="C19" s="58" t="s">
        <v>1782</v>
      </c>
      <c r="D19" s="58" t="s">
        <v>1862</v>
      </c>
    </row>
    <row r="20" spans="1:4" ht="15.6" x14ac:dyDescent="0.3">
      <c r="A20" s="58" t="s">
        <v>280</v>
      </c>
      <c r="B20" s="58" t="s">
        <v>1778</v>
      </c>
      <c r="C20" s="58" t="s">
        <v>1782</v>
      </c>
      <c r="D20" s="77" t="s">
        <v>1871</v>
      </c>
    </row>
    <row r="21" spans="1:4" ht="15.6" x14ac:dyDescent="0.3">
      <c r="A21" s="58" t="s">
        <v>280</v>
      </c>
      <c r="B21" s="58" t="s">
        <v>1778</v>
      </c>
      <c r="C21" s="58" t="s">
        <v>1782</v>
      </c>
      <c r="D21" s="58" t="s">
        <v>1873</v>
      </c>
    </row>
    <row r="22" spans="1:4" ht="15.6" x14ac:dyDescent="0.3">
      <c r="A22" s="58" t="s">
        <v>280</v>
      </c>
      <c r="B22" s="58" t="s">
        <v>1778</v>
      </c>
      <c r="C22" s="58" t="s">
        <v>1786</v>
      </c>
      <c r="D22" s="59" t="s">
        <v>1787</v>
      </c>
    </row>
    <row r="23" spans="1:4" ht="15.6" x14ac:dyDescent="0.3">
      <c r="A23" s="58" t="s">
        <v>280</v>
      </c>
      <c r="B23" s="58" t="s">
        <v>1778</v>
      </c>
      <c r="C23" s="58" t="s">
        <v>1786</v>
      </c>
      <c r="D23" s="58" t="s">
        <v>1805</v>
      </c>
    </row>
    <row r="24" spans="1:4" ht="15.6" x14ac:dyDescent="0.3">
      <c r="A24" s="58" t="s">
        <v>280</v>
      </c>
      <c r="B24" s="58" t="s">
        <v>1778</v>
      </c>
      <c r="C24" s="58" t="s">
        <v>1786</v>
      </c>
      <c r="D24" s="58" t="s">
        <v>1788</v>
      </c>
    </row>
    <row r="25" spans="1:4" ht="15.6" x14ac:dyDescent="0.3">
      <c r="A25" s="58" t="s">
        <v>280</v>
      </c>
      <c r="B25" s="58" t="s">
        <v>1778</v>
      </c>
      <c r="C25" s="58" t="s">
        <v>1786</v>
      </c>
      <c r="D25" s="58" t="s">
        <v>1848</v>
      </c>
    </row>
    <row r="26" spans="1:4" ht="15.6" x14ac:dyDescent="0.3">
      <c r="A26" s="58" t="s">
        <v>280</v>
      </c>
      <c r="B26" s="58" t="s">
        <v>1778</v>
      </c>
      <c r="C26" s="58" t="s">
        <v>1786</v>
      </c>
      <c r="D26" s="59" t="s">
        <v>1849</v>
      </c>
    </row>
    <row r="27" spans="1:4" ht="15.6" x14ac:dyDescent="0.3">
      <c r="A27" s="58" t="s">
        <v>280</v>
      </c>
      <c r="B27" s="58" t="s">
        <v>1778</v>
      </c>
      <c r="C27" s="58" t="s">
        <v>1786</v>
      </c>
      <c r="D27" s="58" t="s">
        <v>1857</v>
      </c>
    </row>
    <row r="28" spans="1:4" ht="15.6" x14ac:dyDescent="0.3">
      <c r="A28" s="58" t="s">
        <v>280</v>
      </c>
      <c r="B28" s="58" t="s">
        <v>1778</v>
      </c>
      <c r="C28" s="58" t="s">
        <v>1786</v>
      </c>
      <c r="D28" s="59" t="s">
        <v>1860</v>
      </c>
    </row>
    <row r="29" spans="1:4" ht="15.6" x14ac:dyDescent="0.3">
      <c r="A29" s="58" t="s">
        <v>280</v>
      </c>
      <c r="B29" s="58" t="s">
        <v>1778</v>
      </c>
      <c r="C29" s="58" t="s">
        <v>1786</v>
      </c>
      <c r="D29" s="59" t="s">
        <v>1870</v>
      </c>
    </row>
    <row r="30" spans="1:4" ht="15.6" x14ac:dyDescent="0.3">
      <c r="A30" s="58" t="s">
        <v>280</v>
      </c>
      <c r="B30" s="58" t="s">
        <v>1778</v>
      </c>
      <c r="C30" s="58" t="s">
        <v>1789</v>
      </c>
      <c r="D30" s="58" t="s">
        <v>1790</v>
      </c>
    </row>
    <row r="31" spans="1:4" ht="15.6" x14ac:dyDescent="0.3">
      <c r="A31" s="60" t="s">
        <v>280</v>
      </c>
      <c r="B31" s="60" t="s">
        <v>1778</v>
      </c>
      <c r="C31" s="60" t="s">
        <v>1789</v>
      </c>
      <c r="D31" s="60" t="s">
        <v>1808</v>
      </c>
    </row>
    <row r="32" spans="1:4" ht="15.6" x14ac:dyDescent="0.3">
      <c r="A32" s="58" t="s">
        <v>280</v>
      </c>
      <c r="B32" s="58" t="s">
        <v>1778</v>
      </c>
      <c r="C32" s="60" t="s">
        <v>1789</v>
      </c>
      <c r="D32" s="59" t="s">
        <v>1837</v>
      </c>
    </row>
    <row r="33" spans="1:4" ht="15.6" x14ac:dyDescent="0.3">
      <c r="A33" s="58" t="s">
        <v>280</v>
      </c>
      <c r="B33" s="58" t="s">
        <v>1778</v>
      </c>
      <c r="C33" s="60" t="s">
        <v>1789</v>
      </c>
      <c r="D33" s="59" t="s">
        <v>1838</v>
      </c>
    </row>
    <row r="34" spans="1:4" ht="15.6" x14ac:dyDescent="0.3">
      <c r="A34" s="58" t="s">
        <v>280</v>
      </c>
      <c r="B34" s="58" t="s">
        <v>1778</v>
      </c>
      <c r="C34" s="60" t="s">
        <v>1789</v>
      </c>
      <c r="D34" s="59" t="s">
        <v>1839</v>
      </c>
    </row>
    <row r="35" spans="1:4" ht="15.6" x14ac:dyDescent="0.3">
      <c r="A35" s="58" t="s">
        <v>280</v>
      </c>
      <c r="B35" s="58" t="s">
        <v>1778</v>
      </c>
      <c r="C35" s="60" t="s">
        <v>1789</v>
      </c>
      <c r="D35" s="58" t="s">
        <v>1841</v>
      </c>
    </row>
    <row r="36" spans="1:4" ht="15.6" x14ac:dyDescent="0.3">
      <c r="A36" s="58" t="s">
        <v>280</v>
      </c>
      <c r="B36" s="58" t="s">
        <v>1778</v>
      </c>
      <c r="C36" s="60" t="s">
        <v>1789</v>
      </c>
      <c r="D36" s="60" t="s">
        <v>1843</v>
      </c>
    </row>
    <row r="37" spans="1:4" ht="15.6" x14ac:dyDescent="0.3">
      <c r="A37" s="58" t="s">
        <v>280</v>
      </c>
      <c r="B37" s="58" t="s">
        <v>1778</v>
      </c>
      <c r="C37" s="60" t="s">
        <v>1789</v>
      </c>
      <c r="D37" s="59" t="s">
        <v>1847</v>
      </c>
    </row>
    <row r="38" spans="1:4" ht="15.6" x14ac:dyDescent="0.3">
      <c r="A38" s="58" t="s">
        <v>280</v>
      </c>
      <c r="B38" s="58" t="s">
        <v>1778</v>
      </c>
      <c r="C38" s="60" t="s">
        <v>1789</v>
      </c>
      <c r="D38" s="59" t="s">
        <v>1858</v>
      </c>
    </row>
    <row r="39" spans="1:4" ht="15.6" x14ac:dyDescent="0.3">
      <c r="A39" s="58" t="s">
        <v>280</v>
      </c>
      <c r="B39" s="58" t="s">
        <v>1778</v>
      </c>
      <c r="C39" s="60" t="s">
        <v>1789</v>
      </c>
      <c r="D39" s="59" t="s">
        <v>1863</v>
      </c>
    </row>
    <row r="40" spans="1:4" ht="15.6" x14ac:dyDescent="0.3">
      <c r="A40" s="58" t="s">
        <v>280</v>
      </c>
      <c r="B40" s="58" t="s">
        <v>1778</v>
      </c>
      <c r="C40" s="58" t="s">
        <v>1791</v>
      </c>
      <c r="D40" s="58" t="s">
        <v>1792</v>
      </c>
    </row>
    <row r="41" spans="1:4" ht="15.6" x14ac:dyDescent="0.3">
      <c r="A41" s="58" t="s">
        <v>280</v>
      </c>
      <c r="B41" s="58" t="s">
        <v>1778</v>
      </c>
      <c r="C41" s="58" t="s">
        <v>1791</v>
      </c>
      <c r="D41" s="58" t="s">
        <v>1811</v>
      </c>
    </row>
    <row r="42" spans="1:4" ht="15.6" x14ac:dyDescent="0.3">
      <c r="A42" s="58" t="s">
        <v>280</v>
      </c>
      <c r="B42" s="58" t="s">
        <v>1778</v>
      </c>
      <c r="C42" s="58" t="s">
        <v>1791</v>
      </c>
      <c r="D42" s="60" t="s">
        <v>1816</v>
      </c>
    </row>
    <row r="43" spans="1:4" ht="15.6" x14ac:dyDescent="0.3">
      <c r="A43" s="58" t="s">
        <v>280</v>
      </c>
      <c r="B43" s="58" t="s">
        <v>1778</v>
      </c>
      <c r="C43" s="58" t="s">
        <v>1791</v>
      </c>
      <c r="D43" s="58" t="s">
        <v>1817</v>
      </c>
    </row>
    <row r="44" spans="1:4" ht="15.6" x14ac:dyDescent="0.3">
      <c r="A44" s="58" t="s">
        <v>280</v>
      </c>
      <c r="B44" s="58" t="s">
        <v>1778</v>
      </c>
      <c r="C44" s="58" t="s">
        <v>1791</v>
      </c>
      <c r="D44" s="60" t="s">
        <v>1842</v>
      </c>
    </row>
    <row r="45" spans="1:4" ht="15.6" x14ac:dyDescent="0.3">
      <c r="A45" s="58" t="s">
        <v>280</v>
      </c>
      <c r="B45" s="58" t="s">
        <v>1778</v>
      </c>
      <c r="C45" s="58" t="s">
        <v>1791</v>
      </c>
      <c r="D45" s="60" t="s">
        <v>1853</v>
      </c>
    </row>
    <row r="46" spans="1:4" ht="15.6" x14ac:dyDescent="0.3">
      <c r="A46" s="58" t="s">
        <v>280</v>
      </c>
      <c r="B46" s="58" t="s">
        <v>1778</v>
      </c>
      <c r="C46" s="58" t="s">
        <v>1791</v>
      </c>
      <c r="D46" s="60" t="s">
        <v>1793</v>
      </c>
    </row>
    <row r="47" spans="1:4" ht="15.6" x14ac:dyDescent="0.3">
      <c r="A47" s="58" t="s">
        <v>280</v>
      </c>
      <c r="B47" s="58" t="s">
        <v>1778</v>
      </c>
      <c r="C47" s="58" t="s">
        <v>1797</v>
      </c>
      <c r="D47" s="59" t="s">
        <v>1798</v>
      </c>
    </row>
    <row r="48" spans="1:4" ht="15.6" x14ac:dyDescent="0.3">
      <c r="A48" s="58" t="s">
        <v>280</v>
      </c>
      <c r="B48" s="58" t="s">
        <v>1778</v>
      </c>
      <c r="C48" s="58" t="s">
        <v>1797</v>
      </c>
      <c r="D48" s="58" t="s">
        <v>1801</v>
      </c>
    </row>
    <row r="49" spans="1:4" ht="15.6" x14ac:dyDescent="0.3">
      <c r="A49" s="58" t="s">
        <v>280</v>
      </c>
      <c r="B49" s="58" t="s">
        <v>1778</v>
      </c>
      <c r="C49" s="58" t="s">
        <v>1797</v>
      </c>
      <c r="D49" s="59" t="s">
        <v>1825</v>
      </c>
    </row>
    <row r="50" spans="1:4" ht="15.6" x14ac:dyDescent="0.3">
      <c r="A50" s="58" t="s">
        <v>280</v>
      </c>
      <c r="B50" s="58" t="s">
        <v>1778</v>
      </c>
      <c r="C50" s="58" t="s">
        <v>1797</v>
      </c>
      <c r="D50" s="58" t="s">
        <v>1826</v>
      </c>
    </row>
    <row r="51" spans="1:4" ht="15.6" x14ac:dyDescent="0.3">
      <c r="A51" s="58" t="s">
        <v>280</v>
      </c>
      <c r="B51" s="58" t="s">
        <v>1778</v>
      </c>
      <c r="C51" s="58" t="s">
        <v>1797</v>
      </c>
      <c r="D51" s="59" t="s">
        <v>1851</v>
      </c>
    </row>
    <row r="52" spans="1:4" ht="15.6" x14ac:dyDescent="0.3">
      <c r="A52" s="58" t="s">
        <v>280</v>
      </c>
      <c r="B52" s="58" t="s">
        <v>1778</v>
      </c>
      <c r="C52" s="58" t="s">
        <v>1797</v>
      </c>
      <c r="D52" s="59" t="s">
        <v>1869</v>
      </c>
    </row>
    <row r="53" spans="1:4" ht="15.6" x14ac:dyDescent="0.3">
      <c r="A53" s="58" t="s">
        <v>280</v>
      </c>
      <c r="B53" s="58" t="s">
        <v>1778</v>
      </c>
      <c r="C53" s="58" t="s">
        <v>1806</v>
      </c>
      <c r="D53" s="58" t="s">
        <v>1807</v>
      </c>
    </row>
    <row r="54" spans="1:4" ht="15.6" x14ac:dyDescent="0.3">
      <c r="A54" s="58" t="s">
        <v>280</v>
      </c>
      <c r="B54" s="58" t="s">
        <v>1778</v>
      </c>
      <c r="C54" s="58" t="s">
        <v>1806</v>
      </c>
      <c r="D54" s="59" t="s">
        <v>1821</v>
      </c>
    </row>
    <row r="55" spans="1:4" ht="15.6" x14ac:dyDescent="0.3">
      <c r="A55" s="58" t="s">
        <v>280</v>
      </c>
      <c r="B55" s="58" t="s">
        <v>1778</v>
      </c>
      <c r="C55" s="58" t="s">
        <v>1806</v>
      </c>
      <c r="D55" s="59" t="s">
        <v>1823</v>
      </c>
    </row>
    <row r="56" spans="1:4" ht="15.6" x14ac:dyDescent="0.3">
      <c r="A56" s="58" t="s">
        <v>280</v>
      </c>
      <c r="B56" s="58" t="s">
        <v>1778</v>
      </c>
      <c r="C56" s="58" t="s">
        <v>1806</v>
      </c>
      <c r="D56" s="59" t="s">
        <v>1829</v>
      </c>
    </row>
    <row r="57" spans="1:4" ht="15.6" x14ac:dyDescent="0.3">
      <c r="A57" s="58" t="s">
        <v>280</v>
      </c>
      <c r="B57" s="58" t="s">
        <v>1778</v>
      </c>
      <c r="C57" s="58" t="s">
        <v>1806</v>
      </c>
      <c r="D57" s="59" t="s">
        <v>1830</v>
      </c>
    </row>
    <row r="58" spans="1:4" ht="15.6" x14ac:dyDescent="0.3">
      <c r="A58" s="58" t="s">
        <v>280</v>
      </c>
      <c r="B58" s="58" t="s">
        <v>1778</v>
      </c>
      <c r="C58" s="58" t="s">
        <v>1806</v>
      </c>
      <c r="D58" s="59" t="s">
        <v>1835</v>
      </c>
    </row>
    <row r="59" spans="1:4" ht="15.6" x14ac:dyDescent="0.3">
      <c r="A59" s="58" t="s">
        <v>280</v>
      </c>
      <c r="B59" s="58" t="s">
        <v>1778</v>
      </c>
      <c r="C59" s="58" t="s">
        <v>1806</v>
      </c>
      <c r="D59" s="59" t="s">
        <v>1822</v>
      </c>
    </row>
    <row r="60" spans="1:4" ht="15.6" x14ac:dyDescent="0.3">
      <c r="A60" s="58" t="s">
        <v>280</v>
      </c>
      <c r="B60" s="58" t="s">
        <v>1778</v>
      </c>
      <c r="C60" s="58" t="s">
        <v>1806</v>
      </c>
      <c r="D60" s="58" t="s">
        <v>1852</v>
      </c>
    </row>
    <row r="61" spans="1:4" ht="15.6" x14ac:dyDescent="0.3">
      <c r="A61" s="58" t="s">
        <v>280</v>
      </c>
      <c r="B61" s="58" t="s">
        <v>1778</v>
      </c>
      <c r="C61" s="58" t="s">
        <v>1806</v>
      </c>
      <c r="D61" s="59" t="s">
        <v>1836</v>
      </c>
    </row>
    <row r="62" spans="1:4" ht="15.6" x14ac:dyDescent="0.3">
      <c r="A62" s="58" t="s">
        <v>280</v>
      </c>
      <c r="B62" s="58" t="s">
        <v>1778</v>
      </c>
      <c r="C62" s="58" t="s">
        <v>1806</v>
      </c>
      <c r="D62" s="59" t="s">
        <v>1866</v>
      </c>
    </row>
    <row r="63" spans="1:4" ht="15.6" x14ac:dyDescent="0.3">
      <c r="A63" s="58" t="s">
        <v>280</v>
      </c>
      <c r="B63" s="58" t="s">
        <v>1778</v>
      </c>
      <c r="C63" s="58" t="s">
        <v>1794</v>
      </c>
      <c r="D63" s="58" t="s">
        <v>1795</v>
      </c>
    </row>
    <row r="64" spans="1:4" ht="15.6" x14ac:dyDescent="0.3">
      <c r="A64" s="58" t="s">
        <v>280</v>
      </c>
      <c r="B64" s="58" t="s">
        <v>1778</v>
      </c>
      <c r="C64" s="58" t="s">
        <v>1794</v>
      </c>
      <c r="D64" s="59" t="s">
        <v>1796</v>
      </c>
    </row>
    <row r="65" spans="1:4" ht="15.6" x14ac:dyDescent="0.3">
      <c r="A65" s="58" t="s">
        <v>280</v>
      </c>
      <c r="B65" s="58" t="s">
        <v>1778</v>
      </c>
      <c r="C65" s="58" t="s">
        <v>1794</v>
      </c>
      <c r="D65" s="58" t="s">
        <v>1800</v>
      </c>
    </row>
    <row r="66" spans="1:4" ht="15.6" x14ac:dyDescent="0.3">
      <c r="A66" s="60" t="s">
        <v>280</v>
      </c>
      <c r="B66" s="60" t="s">
        <v>1778</v>
      </c>
      <c r="C66" s="60" t="s">
        <v>1794</v>
      </c>
      <c r="D66" s="60" t="s">
        <v>1802</v>
      </c>
    </row>
    <row r="67" spans="1:4" ht="15.6" x14ac:dyDescent="0.3">
      <c r="A67" s="58" t="s">
        <v>280</v>
      </c>
      <c r="B67" s="58" t="s">
        <v>1778</v>
      </c>
      <c r="C67" s="58" t="s">
        <v>1794</v>
      </c>
      <c r="D67" s="59" t="s">
        <v>1814</v>
      </c>
    </row>
    <row r="68" spans="1:4" ht="15.6" x14ac:dyDescent="0.3">
      <c r="A68" s="58" t="s">
        <v>280</v>
      </c>
      <c r="B68" s="58" t="s">
        <v>1778</v>
      </c>
      <c r="C68" s="58" t="s">
        <v>1794</v>
      </c>
      <c r="D68" s="59" t="s">
        <v>1819</v>
      </c>
    </row>
    <row r="69" spans="1:4" ht="15.6" x14ac:dyDescent="0.3">
      <c r="A69" s="58" t="s">
        <v>280</v>
      </c>
      <c r="B69" s="58" t="s">
        <v>1778</v>
      </c>
      <c r="C69" s="58" t="s">
        <v>1794</v>
      </c>
      <c r="D69" s="59" t="s">
        <v>1820</v>
      </c>
    </row>
    <row r="70" spans="1:4" ht="15.6" x14ac:dyDescent="0.3">
      <c r="A70" s="58" t="s">
        <v>280</v>
      </c>
      <c r="B70" s="58" t="s">
        <v>1778</v>
      </c>
      <c r="C70" s="58" t="s">
        <v>1794</v>
      </c>
      <c r="D70" s="59" t="s">
        <v>1828</v>
      </c>
    </row>
    <row r="71" spans="1:4" ht="15.6" x14ac:dyDescent="0.3">
      <c r="A71" s="58" t="s">
        <v>280</v>
      </c>
      <c r="B71" s="58" t="s">
        <v>1778</v>
      </c>
      <c r="C71" s="58" t="s">
        <v>1794</v>
      </c>
      <c r="D71" s="59" t="s">
        <v>1833</v>
      </c>
    </row>
    <row r="72" spans="1:4" ht="15.6" x14ac:dyDescent="0.3">
      <c r="A72" s="58" t="s">
        <v>280</v>
      </c>
      <c r="B72" s="58" t="s">
        <v>1778</v>
      </c>
      <c r="C72" s="58" t="s">
        <v>1794</v>
      </c>
      <c r="D72" s="59" t="s">
        <v>1834</v>
      </c>
    </row>
    <row r="73" spans="1:4" ht="15.6" x14ac:dyDescent="0.3">
      <c r="A73" s="58" t="s">
        <v>280</v>
      </c>
      <c r="B73" s="58" t="s">
        <v>1778</v>
      </c>
      <c r="C73" s="58" t="s">
        <v>1794</v>
      </c>
      <c r="D73" s="59" t="s">
        <v>1815</v>
      </c>
    </row>
    <row r="74" spans="1:4" ht="15.6" x14ac:dyDescent="0.3">
      <c r="A74" s="58" t="s">
        <v>280</v>
      </c>
      <c r="B74" s="58" t="s">
        <v>1778</v>
      </c>
      <c r="C74" s="58" t="s">
        <v>1794</v>
      </c>
      <c r="D74" s="59" t="s">
        <v>1864</v>
      </c>
    </row>
    <row r="75" spans="1:4" ht="15.6" x14ac:dyDescent="0.3">
      <c r="A75" s="58" t="s">
        <v>280</v>
      </c>
      <c r="B75" s="58" t="s">
        <v>1778</v>
      </c>
      <c r="C75" s="58" t="s">
        <v>1794</v>
      </c>
      <c r="D75" s="59" t="s">
        <v>1865</v>
      </c>
    </row>
    <row r="76" spans="1:4" ht="15.6" x14ac:dyDescent="0.3">
      <c r="A76" s="78" t="s">
        <v>280</v>
      </c>
      <c r="B76" s="78" t="s">
        <v>1778</v>
      </c>
      <c r="C76" s="78" t="s">
        <v>1794</v>
      </c>
      <c r="D76" s="78" t="s">
        <v>1867</v>
      </c>
    </row>
    <row r="77" spans="1:4" ht="15.6" x14ac:dyDescent="0.3">
      <c r="A77" s="58" t="s">
        <v>280</v>
      </c>
      <c r="B77" s="58" t="s">
        <v>1778</v>
      </c>
      <c r="C77" s="58" t="s">
        <v>1794</v>
      </c>
      <c r="D77" s="59" t="s">
        <v>1872</v>
      </c>
    </row>
    <row r="78" spans="1:4" ht="15.6" x14ac:dyDescent="0.3">
      <c r="A78" s="58" t="s">
        <v>280</v>
      </c>
      <c r="B78" s="58" t="s">
        <v>1778</v>
      </c>
      <c r="C78" s="58" t="s">
        <v>1794</v>
      </c>
      <c r="D78" s="59" t="s">
        <v>1874</v>
      </c>
    </row>
    <row r="79" spans="1:4" ht="15.6" x14ac:dyDescent="0.3">
      <c r="A79" s="58" t="s">
        <v>280</v>
      </c>
      <c r="B79" s="58" t="s">
        <v>1778</v>
      </c>
      <c r="C79" s="58" t="s">
        <v>1794</v>
      </c>
      <c r="D79" s="59" t="s">
        <v>1875</v>
      </c>
    </row>
    <row r="80" spans="1:4" ht="15.6" x14ac:dyDescent="0.3">
      <c r="A80" s="58" t="s">
        <v>280</v>
      </c>
      <c r="B80" s="58" t="s">
        <v>1778</v>
      </c>
      <c r="C80" s="58" t="s">
        <v>1779</v>
      </c>
      <c r="D80" s="58" t="s">
        <v>1780</v>
      </c>
    </row>
    <row r="81" spans="1:4" ht="15.6" x14ac:dyDescent="0.3">
      <c r="A81" s="58" t="s">
        <v>280</v>
      </c>
      <c r="B81" s="58" t="s">
        <v>1778</v>
      </c>
      <c r="C81" s="58" t="s">
        <v>1779</v>
      </c>
      <c r="D81" s="59" t="s">
        <v>1785</v>
      </c>
    </row>
    <row r="82" spans="1:4" ht="15.6" x14ac:dyDescent="0.3">
      <c r="A82" s="58" t="s">
        <v>280</v>
      </c>
      <c r="B82" s="58" t="s">
        <v>1778</v>
      </c>
      <c r="C82" s="58" t="s">
        <v>1779</v>
      </c>
      <c r="D82" s="59" t="s">
        <v>1799</v>
      </c>
    </row>
    <row r="83" spans="1:4" ht="15.6" x14ac:dyDescent="0.3">
      <c r="A83" s="58" t="s">
        <v>280</v>
      </c>
      <c r="B83" s="58" t="s">
        <v>1778</v>
      </c>
      <c r="C83" s="58" t="s">
        <v>1779</v>
      </c>
      <c r="D83" s="58" t="s">
        <v>1818</v>
      </c>
    </row>
    <row r="84" spans="1:4" ht="15.6" x14ac:dyDescent="0.3">
      <c r="A84" s="58" t="s">
        <v>280</v>
      </c>
      <c r="B84" s="58" t="s">
        <v>1778</v>
      </c>
      <c r="C84" s="58" t="s">
        <v>1779</v>
      </c>
      <c r="D84" s="59" t="s">
        <v>1781</v>
      </c>
    </row>
    <row r="85" spans="1:4" ht="15.6" x14ac:dyDescent="0.3">
      <c r="A85" s="58" t="s">
        <v>280</v>
      </c>
      <c r="B85" s="58" t="s">
        <v>1778</v>
      </c>
      <c r="C85" s="58" t="s">
        <v>1779</v>
      </c>
      <c r="D85" s="59" t="s">
        <v>1824</v>
      </c>
    </row>
    <row r="86" spans="1:4" ht="15.6" x14ac:dyDescent="0.3">
      <c r="A86" s="58" t="s">
        <v>280</v>
      </c>
      <c r="B86" s="58" t="s">
        <v>1778</v>
      </c>
      <c r="C86" s="58" t="s">
        <v>1779</v>
      </c>
      <c r="D86" s="59" t="s">
        <v>1840</v>
      </c>
    </row>
    <row r="87" spans="1:4" ht="15.6" x14ac:dyDescent="0.3">
      <c r="A87" s="58" t="s">
        <v>280</v>
      </c>
      <c r="B87" s="58" t="s">
        <v>1778</v>
      </c>
      <c r="C87" s="58" t="s">
        <v>1779</v>
      </c>
      <c r="D87" s="59" t="s">
        <v>1846</v>
      </c>
    </row>
    <row r="88" spans="1:4" ht="15.6" x14ac:dyDescent="0.3">
      <c r="A88" s="58" t="s">
        <v>280</v>
      </c>
      <c r="B88" s="58" t="s">
        <v>1778</v>
      </c>
      <c r="C88" s="58" t="s">
        <v>1779</v>
      </c>
      <c r="D88" s="59" t="s">
        <v>1856</v>
      </c>
    </row>
    <row r="89" spans="1:4" ht="15.6" x14ac:dyDescent="0.3">
      <c r="A89" s="58" t="s">
        <v>280</v>
      </c>
      <c r="B89" s="58" t="s">
        <v>1778</v>
      </c>
      <c r="C89" s="58" t="s">
        <v>1779</v>
      </c>
      <c r="D89" s="59" t="s">
        <v>1859</v>
      </c>
    </row>
    <row r="90" spans="1:4" ht="15.6" x14ac:dyDescent="0.3">
      <c r="A90" s="58" t="s">
        <v>280</v>
      </c>
      <c r="B90" s="58" t="s">
        <v>1778</v>
      </c>
      <c r="C90" s="58" t="s">
        <v>1779</v>
      </c>
      <c r="D90" s="59" t="s">
        <v>1868</v>
      </c>
    </row>
    <row r="91" spans="1:4" ht="15.6" x14ac:dyDescent="0.3">
      <c r="A91" s="58" t="s">
        <v>280</v>
      </c>
      <c r="B91" s="58" t="s">
        <v>1778</v>
      </c>
      <c r="C91" s="58" t="s">
        <v>1779</v>
      </c>
      <c r="D91" s="59" t="s">
        <v>1876</v>
      </c>
    </row>
    <row r="92" spans="1:4" ht="15.6" x14ac:dyDescent="0.3">
      <c r="A92" s="58" t="s">
        <v>280</v>
      </c>
      <c r="B92" s="58" t="s">
        <v>1778</v>
      </c>
      <c r="C92" s="58" t="s">
        <v>1779</v>
      </c>
      <c r="D92" s="58" t="s">
        <v>1877</v>
      </c>
    </row>
    <row r="93" spans="1:4" ht="15.6" x14ac:dyDescent="0.3">
      <c r="A93" s="53" t="s">
        <v>280</v>
      </c>
      <c r="B93" s="53" t="s">
        <v>281</v>
      </c>
      <c r="C93" s="53" t="s">
        <v>1878</v>
      </c>
      <c r="D93" s="53" t="s">
        <v>1879</v>
      </c>
    </row>
    <row r="94" spans="1:4" ht="15.6" x14ac:dyDescent="0.3">
      <c r="A94" s="53" t="s">
        <v>280</v>
      </c>
      <c r="B94" s="53" t="s">
        <v>281</v>
      </c>
      <c r="C94" s="53" t="s">
        <v>1878</v>
      </c>
      <c r="D94" s="53" t="s">
        <v>1888</v>
      </c>
    </row>
    <row r="95" spans="1:4" ht="15.6" x14ac:dyDescent="0.3">
      <c r="A95" s="53" t="s">
        <v>280</v>
      </c>
      <c r="B95" s="53" t="s">
        <v>281</v>
      </c>
      <c r="C95" s="53" t="s">
        <v>1878</v>
      </c>
      <c r="D95" s="53" t="s">
        <v>1880</v>
      </c>
    </row>
    <row r="96" spans="1:4" ht="15.6" x14ac:dyDescent="0.3">
      <c r="A96" s="53" t="s">
        <v>280</v>
      </c>
      <c r="B96" s="53" t="s">
        <v>281</v>
      </c>
      <c r="C96" s="53" t="s">
        <v>1878</v>
      </c>
      <c r="D96" s="53" t="s">
        <v>1884</v>
      </c>
    </row>
    <row r="97" spans="1:4" ht="15.6" x14ac:dyDescent="0.3">
      <c r="A97" s="53" t="s">
        <v>280</v>
      </c>
      <c r="B97" s="53" t="s">
        <v>281</v>
      </c>
      <c r="C97" s="53" t="s">
        <v>1878</v>
      </c>
      <c r="D97" s="53" t="s">
        <v>1881</v>
      </c>
    </row>
    <row r="98" spans="1:4" ht="15.6" x14ac:dyDescent="0.3">
      <c r="A98" s="53" t="s">
        <v>280</v>
      </c>
      <c r="B98" s="53" t="s">
        <v>281</v>
      </c>
      <c r="C98" s="53" t="s">
        <v>1878</v>
      </c>
      <c r="D98" s="53" t="s">
        <v>1886</v>
      </c>
    </row>
    <row r="99" spans="1:4" ht="15.6" x14ac:dyDescent="0.3">
      <c r="A99" s="53" t="s">
        <v>280</v>
      </c>
      <c r="B99" s="53" t="s">
        <v>281</v>
      </c>
      <c r="C99" s="53" t="s">
        <v>1878</v>
      </c>
      <c r="D99" s="53" t="s">
        <v>1885</v>
      </c>
    </row>
    <row r="100" spans="1:4" ht="15.6" x14ac:dyDescent="0.3">
      <c r="A100" s="53" t="s">
        <v>280</v>
      </c>
      <c r="B100" s="53" t="s">
        <v>281</v>
      </c>
      <c r="C100" s="53" t="s">
        <v>1878</v>
      </c>
      <c r="D100" s="53" t="s">
        <v>1883</v>
      </c>
    </row>
    <row r="101" spans="1:4" ht="15.6" x14ac:dyDescent="0.3">
      <c r="A101" s="53" t="s">
        <v>280</v>
      </c>
      <c r="B101" s="53" t="s">
        <v>281</v>
      </c>
      <c r="C101" s="53" t="s">
        <v>1878</v>
      </c>
      <c r="D101" s="53" t="s">
        <v>1889</v>
      </c>
    </row>
    <row r="102" spans="1:4" ht="15.6" x14ac:dyDescent="0.3">
      <c r="A102" s="53" t="s">
        <v>280</v>
      </c>
      <c r="B102" s="53" t="s">
        <v>281</v>
      </c>
      <c r="C102" s="53" t="s">
        <v>1878</v>
      </c>
      <c r="D102" s="53" t="s">
        <v>1882</v>
      </c>
    </row>
    <row r="103" spans="1:4" ht="15.6" x14ac:dyDescent="0.3">
      <c r="A103" s="53" t="s">
        <v>280</v>
      </c>
      <c r="B103" s="53" t="s">
        <v>281</v>
      </c>
      <c r="C103" s="53" t="s">
        <v>1878</v>
      </c>
      <c r="D103" s="53" t="s">
        <v>1887</v>
      </c>
    </row>
    <row r="104" spans="1:4" ht="15.6" x14ac:dyDescent="0.3">
      <c r="A104" s="53" t="s">
        <v>280</v>
      </c>
      <c r="B104" s="53" t="s">
        <v>281</v>
      </c>
      <c r="C104" s="53" t="s">
        <v>282</v>
      </c>
      <c r="D104" s="53" t="s">
        <v>1890</v>
      </c>
    </row>
    <row r="105" spans="1:4" ht="15.6" x14ac:dyDescent="0.3">
      <c r="A105" s="53" t="s">
        <v>280</v>
      </c>
      <c r="B105" s="53" t="s">
        <v>281</v>
      </c>
      <c r="C105" s="53" t="s">
        <v>282</v>
      </c>
      <c r="D105" s="53" t="s">
        <v>1891</v>
      </c>
    </row>
    <row r="106" spans="1:4" ht="15.6" x14ac:dyDescent="0.3">
      <c r="A106" s="53" t="s">
        <v>280</v>
      </c>
      <c r="B106" s="53" t="s">
        <v>281</v>
      </c>
      <c r="C106" s="53" t="s">
        <v>282</v>
      </c>
      <c r="D106" s="53" t="s">
        <v>1892</v>
      </c>
    </row>
    <row r="107" spans="1:4" ht="15.6" x14ac:dyDescent="0.3">
      <c r="A107" s="53" t="s">
        <v>280</v>
      </c>
      <c r="B107" s="53" t="s">
        <v>281</v>
      </c>
      <c r="C107" s="53" t="s">
        <v>282</v>
      </c>
      <c r="D107" s="53" t="s">
        <v>1893</v>
      </c>
    </row>
    <row r="108" spans="1:4" ht="15.6" x14ac:dyDescent="0.3">
      <c r="A108" s="53" t="s">
        <v>280</v>
      </c>
      <c r="B108" s="53" t="s">
        <v>281</v>
      </c>
      <c r="C108" s="53" t="s">
        <v>282</v>
      </c>
      <c r="D108" s="53" t="s">
        <v>287</v>
      </c>
    </row>
    <row r="109" spans="1:4" ht="15.6" x14ac:dyDescent="0.3">
      <c r="A109" s="53" t="s">
        <v>280</v>
      </c>
      <c r="B109" s="53" t="s">
        <v>281</v>
      </c>
      <c r="C109" s="53" t="s">
        <v>282</v>
      </c>
      <c r="D109" s="53" t="s">
        <v>1894</v>
      </c>
    </row>
    <row r="110" spans="1:4" ht="15.6" x14ac:dyDescent="0.3">
      <c r="A110" s="53" t="s">
        <v>280</v>
      </c>
      <c r="B110" s="53" t="s">
        <v>281</v>
      </c>
      <c r="C110" s="53" t="s">
        <v>282</v>
      </c>
      <c r="D110" s="53" t="s">
        <v>1895</v>
      </c>
    </row>
    <row r="111" spans="1:4" ht="15.6" x14ac:dyDescent="0.3">
      <c r="A111" s="53" t="s">
        <v>280</v>
      </c>
      <c r="B111" s="53" t="s">
        <v>281</v>
      </c>
      <c r="C111" s="53" t="s">
        <v>282</v>
      </c>
      <c r="D111" s="53" t="s">
        <v>1896</v>
      </c>
    </row>
    <row r="112" spans="1:4" ht="15.6" x14ac:dyDescent="0.3">
      <c r="A112" s="53" t="s">
        <v>280</v>
      </c>
      <c r="B112" s="53" t="s">
        <v>281</v>
      </c>
      <c r="C112" s="53" t="s">
        <v>282</v>
      </c>
      <c r="D112" s="53" t="s">
        <v>1897</v>
      </c>
    </row>
    <row r="113" spans="1:4" ht="15.6" x14ac:dyDescent="0.3">
      <c r="A113" s="53" t="s">
        <v>280</v>
      </c>
      <c r="B113" s="53" t="s">
        <v>281</v>
      </c>
      <c r="C113" s="53" t="s">
        <v>282</v>
      </c>
      <c r="D113" s="53" t="s">
        <v>1898</v>
      </c>
    </row>
    <row r="114" spans="1:4" ht="15.6" x14ac:dyDescent="0.3">
      <c r="A114" s="53" t="s">
        <v>280</v>
      </c>
      <c r="B114" s="53" t="s">
        <v>281</v>
      </c>
      <c r="C114" s="53" t="s">
        <v>282</v>
      </c>
      <c r="D114" s="53" t="s">
        <v>1899</v>
      </c>
    </row>
    <row r="115" spans="1:4" ht="15.6" x14ac:dyDescent="0.3">
      <c r="A115" s="53" t="s">
        <v>280</v>
      </c>
      <c r="B115" s="53" t="s">
        <v>281</v>
      </c>
      <c r="C115" s="53" t="s">
        <v>282</v>
      </c>
      <c r="D115" s="53" t="s">
        <v>284</v>
      </c>
    </row>
    <row r="116" spans="1:4" ht="15.6" x14ac:dyDescent="0.3">
      <c r="A116" s="53" t="s">
        <v>280</v>
      </c>
      <c r="B116" s="53" t="s">
        <v>281</v>
      </c>
      <c r="C116" s="53" t="s">
        <v>282</v>
      </c>
      <c r="D116" s="53" t="s">
        <v>283</v>
      </c>
    </row>
    <row r="117" spans="1:4" ht="15.6" x14ac:dyDescent="0.3">
      <c r="A117" s="53" t="s">
        <v>280</v>
      </c>
      <c r="B117" s="53" t="s">
        <v>281</v>
      </c>
      <c r="C117" s="53" t="s">
        <v>282</v>
      </c>
      <c r="D117" s="53" t="s">
        <v>285</v>
      </c>
    </row>
    <row r="118" spans="1:4" ht="15.6" x14ac:dyDescent="0.3">
      <c r="A118" s="53" t="s">
        <v>280</v>
      </c>
      <c r="B118" s="53" t="s">
        <v>281</v>
      </c>
      <c r="C118" s="53" t="s">
        <v>282</v>
      </c>
      <c r="D118" s="53" t="s">
        <v>286</v>
      </c>
    </row>
    <row r="119" spans="1:4" ht="15.6" x14ac:dyDescent="0.3">
      <c r="A119" s="53" t="s">
        <v>280</v>
      </c>
      <c r="B119" s="53" t="s">
        <v>281</v>
      </c>
      <c r="C119" s="53" t="s">
        <v>288</v>
      </c>
      <c r="D119" s="53" t="s">
        <v>295</v>
      </c>
    </row>
    <row r="120" spans="1:4" ht="15.6" x14ac:dyDescent="0.3">
      <c r="A120" s="53" t="s">
        <v>280</v>
      </c>
      <c r="B120" s="53" t="s">
        <v>281</v>
      </c>
      <c r="C120" s="53" t="s">
        <v>288</v>
      </c>
      <c r="D120" s="53" t="s">
        <v>293</v>
      </c>
    </row>
    <row r="121" spans="1:4" ht="15.6" x14ac:dyDescent="0.3">
      <c r="A121" s="53" t="s">
        <v>280</v>
      </c>
      <c r="B121" s="53" t="s">
        <v>281</v>
      </c>
      <c r="C121" s="53" t="s">
        <v>288</v>
      </c>
      <c r="D121" s="53" t="s">
        <v>785</v>
      </c>
    </row>
    <row r="122" spans="1:4" ht="15.6" x14ac:dyDescent="0.3">
      <c r="A122" s="53" t="s">
        <v>280</v>
      </c>
      <c r="B122" s="53" t="s">
        <v>281</v>
      </c>
      <c r="C122" s="53" t="s">
        <v>288</v>
      </c>
      <c r="D122" s="53" t="s">
        <v>289</v>
      </c>
    </row>
    <row r="123" spans="1:4" ht="15.6" x14ac:dyDescent="0.3">
      <c r="A123" s="53" t="s">
        <v>280</v>
      </c>
      <c r="B123" s="53" t="s">
        <v>281</v>
      </c>
      <c r="C123" s="53" t="s">
        <v>288</v>
      </c>
      <c r="D123" s="53" t="s">
        <v>784</v>
      </c>
    </row>
    <row r="124" spans="1:4" ht="15.6" x14ac:dyDescent="0.3">
      <c r="A124" s="53" t="s">
        <v>280</v>
      </c>
      <c r="B124" s="53" t="s">
        <v>281</v>
      </c>
      <c r="C124" s="53" t="s">
        <v>288</v>
      </c>
      <c r="D124" s="53" t="s">
        <v>292</v>
      </c>
    </row>
    <row r="125" spans="1:4" ht="15.6" x14ac:dyDescent="0.3">
      <c r="A125" s="53" t="s">
        <v>280</v>
      </c>
      <c r="B125" s="53" t="s">
        <v>281</v>
      </c>
      <c r="C125" s="53" t="s">
        <v>288</v>
      </c>
      <c r="D125" s="53" t="s">
        <v>291</v>
      </c>
    </row>
    <row r="126" spans="1:4" ht="15.6" x14ac:dyDescent="0.3">
      <c r="A126" s="53" t="s">
        <v>280</v>
      </c>
      <c r="B126" s="53" t="s">
        <v>281</v>
      </c>
      <c r="C126" s="53" t="s">
        <v>288</v>
      </c>
      <c r="D126" s="53" t="s">
        <v>294</v>
      </c>
    </row>
    <row r="127" spans="1:4" ht="15.6" x14ac:dyDescent="0.3">
      <c r="A127" s="53" t="s">
        <v>280</v>
      </c>
      <c r="B127" s="53" t="s">
        <v>281</v>
      </c>
      <c r="C127" s="53" t="s">
        <v>288</v>
      </c>
      <c r="D127" s="53" t="s">
        <v>290</v>
      </c>
    </row>
    <row r="128" spans="1:4" ht="15.6" x14ac:dyDescent="0.3">
      <c r="A128" s="53" t="s">
        <v>280</v>
      </c>
      <c r="B128" s="53" t="s">
        <v>281</v>
      </c>
      <c r="C128" s="53" t="s">
        <v>296</v>
      </c>
      <c r="D128" s="53" t="s">
        <v>297</v>
      </c>
    </row>
    <row r="129" spans="1:4" ht="15.6" x14ac:dyDescent="0.3">
      <c r="A129" s="53" t="s">
        <v>280</v>
      </c>
      <c r="B129" s="53" t="s">
        <v>281</v>
      </c>
      <c r="C129" s="53" t="s">
        <v>296</v>
      </c>
      <c r="D129" s="53" t="s">
        <v>301</v>
      </c>
    </row>
    <row r="130" spans="1:4" ht="15.6" x14ac:dyDescent="0.3">
      <c r="A130" s="53" t="s">
        <v>280</v>
      </c>
      <c r="B130" s="53" t="s">
        <v>281</v>
      </c>
      <c r="C130" s="53" t="s">
        <v>296</v>
      </c>
      <c r="D130" s="53" t="s">
        <v>306</v>
      </c>
    </row>
    <row r="131" spans="1:4" ht="15.6" x14ac:dyDescent="0.3">
      <c r="A131" s="53" t="s">
        <v>280</v>
      </c>
      <c r="B131" s="53" t="s">
        <v>281</v>
      </c>
      <c r="C131" s="53" t="s">
        <v>296</v>
      </c>
      <c r="D131" s="53" t="s">
        <v>303</v>
      </c>
    </row>
    <row r="132" spans="1:4" ht="15.6" x14ac:dyDescent="0.3">
      <c r="A132" s="53" t="s">
        <v>280</v>
      </c>
      <c r="B132" s="53" t="s">
        <v>281</v>
      </c>
      <c r="C132" s="53" t="s">
        <v>296</v>
      </c>
      <c r="D132" s="53" t="s">
        <v>299</v>
      </c>
    </row>
    <row r="133" spans="1:4" ht="15.6" x14ac:dyDescent="0.3">
      <c r="A133" s="53" t="s">
        <v>280</v>
      </c>
      <c r="B133" s="53" t="s">
        <v>281</v>
      </c>
      <c r="C133" s="53" t="s">
        <v>296</v>
      </c>
      <c r="D133" s="53" t="s">
        <v>298</v>
      </c>
    </row>
    <row r="134" spans="1:4" ht="15.6" x14ac:dyDescent="0.3">
      <c r="A134" s="53" t="s">
        <v>280</v>
      </c>
      <c r="B134" s="53" t="s">
        <v>281</v>
      </c>
      <c r="C134" s="53" t="s">
        <v>296</v>
      </c>
      <c r="D134" s="53" t="s">
        <v>305</v>
      </c>
    </row>
    <row r="135" spans="1:4" ht="15.6" x14ac:dyDescent="0.3">
      <c r="A135" s="53" t="s">
        <v>280</v>
      </c>
      <c r="B135" s="53" t="s">
        <v>281</v>
      </c>
      <c r="C135" s="53" t="s">
        <v>296</v>
      </c>
      <c r="D135" s="53" t="s">
        <v>302</v>
      </c>
    </row>
    <row r="136" spans="1:4" ht="15.6" x14ac:dyDescent="0.3">
      <c r="A136" s="53" t="s">
        <v>280</v>
      </c>
      <c r="B136" s="53" t="s">
        <v>281</v>
      </c>
      <c r="C136" s="53" t="s">
        <v>296</v>
      </c>
      <c r="D136" s="53" t="s">
        <v>300</v>
      </c>
    </row>
    <row r="137" spans="1:4" ht="15.6" x14ac:dyDescent="0.3">
      <c r="A137" s="53" t="s">
        <v>280</v>
      </c>
      <c r="B137" s="53" t="s">
        <v>281</v>
      </c>
      <c r="C137" s="53" t="s">
        <v>296</v>
      </c>
      <c r="D137" s="53" t="s">
        <v>304</v>
      </c>
    </row>
    <row r="138" spans="1:4" ht="15.6" x14ac:dyDescent="0.3">
      <c r="A138" s="53" t="s">
        <v>280</v>
      </c>
      <c r="B138" s="53" t="s">
        <v>281</v>
      </c>
      <c r="C138" s="53" t="s">
        <v>307</v>
      </c>
      <c r="D138" s="53" t="s">
        <v>313</v>
      </c>
    </row>
    <row r="139" spans="1:4" ht="15.6" x14ac:dyDescent="0.3">
      <c r="A139" s="53" t="s">
        <v>280</v>
      </c>
      <c r="B139" s="53" t="s">
        <v>281</v>
      </c>
      <c r="C139" s="53" t="s">
        <v>307</v>
      </c>
      <c r="D139" s="53" t="s">
        <v>308</v>
      </c>
    </row>
    <row r="140" spans="1:4" ht="15.6" x14ac:dyDescent="0.3">
      <c r="A140" s="53" t="s">
        <v>280</v>
      </c>
      <c r="B140" s="53" t="s">
        <v>281</v>
      </c>
      <c r="C140" s="53" t="s">
        <v>307</v>
      </c>
      <c r="D140" s="53" t="s">
        <v>786</v>
      </c>
    </row>
    <row r="141" spans="1:4" ht="15.6" x14ac:dyDescent="0.3">
      <c r="A141" s="53" t="s">
        <v>280</v>
      </c>
      <c r="B141" s="53" t="s">
        <v>281</v>
      </c>
      <c r="C141" s="53" t="s">
        <v>307</v>
      </c>
      <c r="D141" s="53" t="s">
        <v>310</v>
      </c>
    </row>
    <row r="142" spans="1:4" ht="15.6" x14ac:dyDescent="0.3">
      <c r="A142" s="53" t="s">
        <v>280</v>
      </c>
      <c r="B142" s="53" t="s">
        <v>281</v>
      </c>
      <c r="C142" s="53" t="s">
        <v>307</v>
      </c>
      <c r="D142" s="53" t="s">
        <v>309</v>
      </c>
    </row>
    <row r="143" spans="1:4" ht="15.6" x14ac:dyDescent="0.3">
      <c r="A143" s="53" t="s">
        <v>280</v>
      </c>
      <c r="B143" s="53" t="s">
        <v>281</v>
      </c>
      <c r="C143" s="53" t="s">
        <v>307</v>
      </c>
      <c r="D143" s="53" t="s">
        <v>311</v>
      </c>
    </row>
    <row r="144" spans="1:4" ht="15.6" x14ac:dyDescent="0.3">
      <c r="A144" s="53" t="s">
        <v>280</v>
      </c>
      <c r="B144" s="53" t="s">
        <v>281</v>
      </c>
      <c r="C144" s="53" t="s">
        <v>307</v>
      </c>
      <c r="D144" s="53" t="s">
        <v>312</v>
      </c>
    </row>
    <row r="145" spans="1:4" ht="15.6" x14ac:dyDescent="0.3">
      <c r="A145" s="53" t="s">
        <v>280</v>
      </c>
      <c r="B145" s="53" t="s">
        <v>314</v>
      </c>
      <c r="C145" s="53" t="s">
        <v>315</v>
      </c>
      <c r="D145" s="53" t="s">
        <v>318</v>
      </c>
    </row>
    <row r="146" spans="1:4" ht="15.6" x14ac:dyDescent="0.3">
      <c r="A146" s="53" t="s">
        <v>280</v>
      </c>
      <c r="B146" s="53" t="s">
        <v>314</v>
      </c>
      <c r="C146" s="53" t="s">
        <v>315</v>
      </c>
      <c r="D146" s="53" t="s">
        <v>317</v>
      </c>
    </row>
    <row r="147" spans="1:4" ht="15.6" x14ac:dyDescent="0.3">
      <c r="A147" s="53" t="s">
        <v>280</v>
      </c>
      <c r="B147" s="53" t="s">
        <v>314</v>
      </c>
      <c r="C147" s="53" t="s">
        <v>315</v>
      </c>
      <c r="D147" s="53" t="s">
        <v>319</v>
      </c>
    </row>
    <row r="148" spans="1:4" ht="15.6" x14ac:dyDescent="0.3">
      <c r="A148" s="53" t="s">
        <v>280</v>
      </c>
      <c r="B148" s="53" t="s">
        <v>314</v>
      </c>
      <c r="C148" s="53" t="s">
        <v>315</v>
      </c>
      <c r="D148" s="53" t="s">
        <v>316</v>
      </c>
    </row>
    <row r="149" spans="1:4" ht="15.6" x14ac:dyDescent="0.3">
      <c r="A149" s="53" t="s">
        <v>280</v>
      </c>
      <c r="B149" s="53" t="s">
        <v>314</v>
      </c>
      <c r="C149" s="53" t="s">
        <v>315</v>
      </c>
      <c r="D149" s="53" t="s">
        <v>322</v>
      </c>
    </row>
    <row r="150" spans="1:4" ht="15.6" x14ac:dyDescent="0.3">
      <c r="A150" s="53" t="s">
        <v>280</v>
      </c>
      <c r="B150" s="53" t="s">
        <v>314</v>
      </c>
      <c r="C150" s="53" t="s">
        <v>315</v>
      </c>
      <c r="D150" s="53" t="s">
        <v>321</v>
      </c>
    </row>
    <row r="151" spans="1:4" ht="15.6" x14ac:dyDescent="0.3">
      <c r="A151" s="53" t="s">
        <v>280</v>
      </c>
      <c r="B151" s="53" t="s">
        <v>314</v>
      </c>
      <c r="C151" s="53" t="s">
        <v>315</v>
      </c>
      <c r="D151" s="53" t="s">
        <v>320</v>
      </c>
    </row>
    <row r="152" spans="1:4" ht="15.6" x14ac:dyDescent="0.3">
      <c r="A152" s="53" t="s">
        <v>280</v>
      </c>
      <c r="B152" s="53" t="s">
        <v>314</v>
      </c>
      <c r="C152" s="53" t="s">
        <v>323</v>
      </c>
      <c r="D152" s="53" t="s">
        <v>325</v>
      </c>
    </row>
    <row r="153" spans="1:4" ht="15.6" x14ac:dyDescent="0.3">
      <c r="A153" s="53" t="s">
        <v>280</v>
      </c>
      <c r="B153" s="53" t="s">
        <v>314</v>
      </c>
      <c r="C153" s="53" t="s">
        <v>323</v>
      </c>
      <c r="D153" s="53" t="s">
        <v>324</v>
      </c>
    </row>
    <row r="154" spans="1:4" ht="15.6" x14ac:dyDescent="0.3">
      <c r="A154" s="53" t="s">
        <v>280</v>
      </c>
      <c r="B154" s="53" t="s">
        <v>314</v>
      </c>
      <c r="C154" s="53" t="s">
        <v>326</v>
      </c>
      <c r="D154" s="53" t="s">
        <v>328</v>
      </c>
    </row>
    <row r="155" spans="1:4" ht="15.6" x14ac:dyDescent="0.3">
      <c r="A155" s="53" t="s">
        <v>280</v>
      </c>
      <c r="B155" s="53" t="s">
        <v>314</v>
      </c>
      <c r="C155" s="53" t="s">
        <v>326</v>
      </c>
      <c r="D155" s="53" t="s">
        <v>329</v>
      </c>
    </row>
    <row r="156" spans="1:4" ht="15.6" x14ac:dyDescent="0.3">
      <c r="A156" s="53" t="s">
        <v>280</v>
      </c>
      <c r="B156" s="53" t="s">
        <v>314</v>
      </c>
      <c r="C156" s="53" t="s">
        <v>326</v>
      </c>
      <c r="D156" s="53" t="s">
        <v>327</v>
      </c>
    </row>
    <row r="157" spans="1:4" ht="31.2" x14ac:dyDescent="0.3">
      <c r="A157" s="65" t="s">
        <v>280</v>
      </c>
      <c r="B157" s="65" t="s">
        <v>1900</v>
      </c>
      <c r="C157" s="65" t="s">
        <v>1901</v>
      </c>
      <c r="D157" s="65" t="s">
        <v>1902</v>
      </c>
    </row>
    <row r="158" spans="1:4" ht="15.6" x14ac:dyDescent="0.3">
      <c r="A158" s="65" t="s">
        <v>280</v>
      </c>
      <c r="B158" s="65" t="s">
        <v>1900</v>
      </c>
      <c r="C158" s="65" t="s">
        <v>1901</v>
      </c>
      <c r="D158" s="65" t="s">
        <v>1903</v>
      </c>
    </row>
    <row r="159" spans="1:4" ht="15.6" x14ac:dyDescent="0.3">
      <c r="A159" s="65" t="s">
        <v>280</v>
      </c>
      <c r="B159" s="65" t="s">
        <v>1900</v>
      </c>
      <c r="C159" s="65" t="s">
        <v>1904</v>
      </c>
      <c r="D159" s="65" t="s">
        <v>1905</v>
      </c>
    </row>
    <row r="160" spans="1:4" ht="15.6" x14ac:dyDescent="0.3">
      <c r="A160" s="65" t="s">
        <v>280</v>
      </c>
      <c r="B160" s="65" t="s">
        <v>1900</v>
      </c>
      <c r="C160" s="65" t="s">
        <v>1906</v>
      </c>
      <c r="D160" s="65" t="s">
        <v>1907</v>
      </c>
    </row>
    <row r="161" spans="1:4" ht="15.6" x14ac:dyDescent="0.3">
      <c r="A161" s="53" t="s">
        <v>280</v>
      </c>
      <c r="B161" s="53" t="s">
        <v>330</v>
      </c>
      <c r="C161" s="53" t="s">
        <v>331</v>
      </c>
      <c r="D161" s="53" t="s">
        <v>334</v>
      </c>
    </row>
    <row r="162" spans="1:4" ht="15.6" x14ac:dyDescent="0.3">
      <c r="A162" s="53" t="s">
        <v>280</v>
      </c>
      <c r="B162" s="53" t="s">
        <v>330</v>
      </c>
      <c r="C162" s="53" t="s">
        <v>331</v>
      </c>
      <c r="D162" s="53" t="s">
        <v>335</v>
      </c>
    </row>
    <row r="163" spans="1:4" ht="15.6" x14ac:dyDescent="0.3">
      <c r="A163" s="53" t="s">
        <v>280</v>
      </c>
      <c r="B163" s="53" t="s">
        <v>330</v>
      </c>
      <c r="C163" s="53" t="s">
        <v>331</v>
      </c>
      <c r="D163" s="53" t="s">
        <v>333</v>
      </c>
    </row>
    <row r="164" spans="1:4" ht="15.6" x14ac:dyDescent="0.3">
      <c r="A164" s="53" t="s">
        <v>280</v>
      </c>
      <c r="B164" s="53" t="s">
        <v>330</v>
      </c>
      <c r="C164" s="53" t="s">
        <v>331</v>
      </c>
      <c r="D164" s="53" t="s">
        <v>332</v>
      </c>
    </row>
    <row r="165" spans="1:4" ht="15.6" x14ac:dyDescent="0.3">
      <c r="A165" s="53" t="s">
        <v>280</v>
      </c>
      <c r="B165" s="53" t="s">
        <v>330</v>
      </c>
      <c r="C165" s="53" t="s">
        <v>336</v>
      </c>
      <c r="D165" s="53" t="s">
        <v>339</v>
      </c>
    </row>
    <row r="166" spans="1:4" ht="15.6" x14ac:dyDescent="0.3">
      <c r="A166" s="53" t="s">
        <v>280</v>
      </c>
      <c r="B166" s="53" t="s">
        <v>330</v>
      </c>
      <c r="C166" s="53" t="s">
        <v>336</v>
      </c>
      <c r="D166" s="53" t="s">
        <v>342</v>
      </c>
    </row>
    <row r="167" spans="1:4" ht="15.6" x14ac:dyDescent="0.3">
      <c r="A167" s="53" t="s">
        <v>280</v>
      </c>
      <c r="B167" s="53" t="s">
        <v>330</v>
      </c>
      <c r="C167" s="53" t="s">
        <v>336</v>
      </c>
      <c r="D167" s="53" t="s">
        <v>337</v>
      </c>
    </row>
    <row r="168" spans="1:4" ht="15.6" x14ac:dyDescent="0.3">
      <c r="A168" s="53" t="s">
        <v>280</v>
      </c>
      <c r="B168" s="53" t="s">
        <v>330</v>
      </c>
      <c r="C168" s="53" t="s">
        <v>336</v>
      </c>
      <c r="D168" s="53" t="s">
        <v>341</v>
      </c>
    </row>
    <row r="169" spans="1:4" ht="15.6" x14ac:dyDescent="0.3">
      <c r="A169" s="53" t="s">
        <v>280</v>
      </c>
      <c r="B169" s="53" t="s">
        <v>330</v>
      </c>
      <c r="C169" s="53" t="s">
        <v>336</v>
      </c>
      <c r="D169" s="53" t="s">
        <v>338</v>
      </c>
    </row>
    <row r="170" spans="1:4" ht="15.6" x14ac:dyDescent="0.3">
      <c r="A170" s="53" t="s">
        <v>280</v>
      </c>
      <c r="B170" s="53" t="s">
        <v>330</v>
      </c>
      <c r="C170" s="53" t="s">
        <v>336</v>
      </c>
      <c r="D170" s="53" t="s">
        <v>340</v>
      </c>
    </row>
    <row r="171" spans="1:4" ht="15.6" x14ac:dyDescent="0.3">
      <c r="A171" s="53" t="s">
        <v>280</v>
      </c>
      <c r="B171" s="53" t="s">
        <v>330</v>
      </c>
      <c r="C171" s="53" t="s">
        <v>343</v>
      </c>
      <c r="D171" s="53" t="s">
        <v>346</v>
      </c>
    </row>
    <row r="172" spans="1:4" ht="15.6" x14ac:dyDescent="0.3">
      <c r="A172" s="53" t="s">
        <v>280</v>
      </c>
      <c r="B172" s="53" t="s">
        <v>330</v>
      </c>
      <c r="C172" s="53" t="s">
        <v>343</v>
      </c>
      <c r="D172" s="53" t="s">
        <v>351</v>
      </c>
    </row>
    <row r="173" spans="1:4" ht="15.6" x14ac:dyDescent="0.3">
      <c r="A173" s="53" t="s">
        <v>280</v>
      </c>
      <c r="B173" s="53" t="s">
        <v>330</v>
      </c>
      <c r="C173" s="53" t="s">
        <v>343</v>
      </c>
      <c r="D173" s="53" t="s">
        <v>345</v>
      </c>
    </row>
    <row r="174" spans="1:4" ht="15.6" x14ac:dyDescent="0.3">
      <c r="A174" s="53" t="s">
        <v>280</v>
      </c>
      <c r="B174" s="53" t="s">
        <v>330</v>
      </c>
      <c r="C174" s="53" t="s">
        <v>343</v>
      </c>
      <c r="D174" s="53" t="s">
        <v>347</v>
      </c>
    </row>
    <row r="175" spans="1:4" ht="15.6" x14ac:dyDescent="0.3">
      <c r="A175" s="53" t="s">
        <v>280</v>
      </c>
      <c r="B175" s="53" t="s">
        <v>330</v>
      </c>
      <c r="C175" s="53" t="s">
        <v>343</v>
      </c>
      <c r="D175" s="53" t="s">
        <v>344</v>
      </c>
    </row>
    <row r="176" spans="1:4" ht="15.6" x14ac:dyDescent="0.3">
      <c r="A176" s="53" t="s">
        <v>280</v>
      </c>
      <c r="B176" s="53" t="s">
        <v>330</v>
      </c>
      <c r="C176" s="53" t="s">
        <v>343</v>
      </c>
      <c r="D176" s="53" t="s">
        <v>349</v>
      </c>
    </row>
    <row r="177" spans="1:4" ht="15.6" x14ac:dyDescent="0.3">
      <c r="A177" s="53" t="s">
        <v>280</v>
      </c>
      <c r="B177" s="53" t="s">
        <v>330</v>
      </c>
      <c r="C177" s="53" t="s">
        <v>343</v>
      </c>
      <c r="D177" s="53" t="s">
        <v>348</v>
      </c>
    </row>
    <row r="178" spans="1:4" ht="15.6" x14ac:dyDescent="0.3">
      <c r="A178" s="53" t="s">
        <v>280</v>
      </c>
      <c r="B178" s="53" t="s">
        <v>330</v>
      </c>
      <c r="C178" s="53" t="s">
        <v>343</v>
      </c>
      <c r="D178" s="53" t="s">
        <v>350</v>
      </c>
    </row>
    <row r="179" spans="1:4" ht="15.6" x14ac:dyDescent="0.3">
      <c r="A179" s="53" t="s">
        <v>280</v>
      </c>
      <c r="B179" s="53" t="s">
        <v>330</v>
      </c>
      <c r="C179" s="53" t="s">
        <v>352</v>
      </c>
      <c r="D179" s="53" t="s">
        <v>355</v>
      </c>
    </row>
    <row r="180" spans="1:4" ht="15.6" x14ac:dyDescent="0.3">
      <c r="A180" s="53" t="s">
        <v>280</v>
      </c>
      <c r="B180" s="53" t="s">
        <v>330</v>
      </c>
      <c r="C180" s="53" t="s">
        <v>352</v>
      </c>
      <c r="D180" s="53" t="s">
        <v>354</v>
      </c>
    </row>
    <row r="181" spans="1:4" ht="15.6" x14ac:dyDescent="0.3">
      <c r="A181" s="53" t="s">
        <v>280</v>
      </c>
      <c r="B181" s="53" t="s">
        <v>330</v>
      </c>
      <c r="C181" s="53" t="s">
        <v>352</v>
      </c>
      <c r="D181" s="53" t="s">
        <v>356</v>
      </c>
    </row>
    <row r="182" spans="1:4" ht="15.6" x14ac:dyDescent="0.3">
      <c r="A182" s="53" t="s">
        <v>280</v>
      </c>
      <c r="B182" s="53" t="s">
        <v>330</v>
      </c>
      <c r="C182" s="53" t="s">
        <v>352</v>
      </c>
      <c r="D182" s="53" t="s">
        <v>353</v>
      </c>
    </row>
    <row r="183" spans="1:4" ht="15.6" x14ac:dyDescent="0.3">
      <c r="A183" s="53" t="s">
        <v>280</v>
      </c>
      <c r="B183" s="53" t="s">
        <v>330</v>
      </c>
      <c r="C183" s="53" t="s">
        <v>357</v>
      </c>
      <c r="D183" s="53" t="s">
        <v>362</v>
      </c>
    </row>
    <row r="184" spans="1:4" ht="15.6" x14ac:dyDescent="0.3">
      <c r="A184" s="53" t="s">
        <v>280</v>
      </c>
      <c r="B184" s="53" t="s">
        <v>330</v>
      </c>
      <c r="C184" s="53" t="s">
        <v>357</v>
      </c>
      <c r="D184" s="53" t="s">
        <v>361</v>
      </c>
    </row>
    <row r="185" spans="1:4" ht="15.6" x14ac:dyDescent="0.3">
      <c r="A185" s="53" t="s">
        <v>280</v>
      </c>
      <c r="B185" s="53" t="s">
        <v>330</v>
      </c>
      <c r="C185" s="53" t="s">
        <v>357</v>
      </c>
      <c r="D185" s="53" t="s">
        <v>358</v>
      </c>
    </row>
    <row r="186" spans="1:4" ht="15.6" x14ac:dyDescent="0.3">
      <c r="A186" s="53" t="s">
        <v>280</v>
      </c>
      <c r="B186" s="53" t="s">
        <v>330</v>
      </c>
      <c r="C186" s="53" t="s">
        <v>357</v>
      </c>
      <c r="D186" s="53" t="s">
        <v>359</v>
      </c>
    </row>
    <row r="187" spans="1:4" ht="15.6" x14ac:dyDescent="0.3">
      <c r="A187" s="53" t="s">
        <v>280</v>
      </c>
      <c r="B187" s="53" t="s">
        <v>330</v>
      </c>
      <c r="C187" s="53" t="s">
        <v>357</v>
      </c>
      <c r="D187" s="53" t="s">
        <v>360</v>
      </c>
    </row>
    <row r="188" spans="1:4" ht="15.6" x14ac:dyDescent="0.3">
      <c r="A188" s="53" t="s">
        <v>280</v>
      </c>
      <c r="B188" s="53" t="s">
        <v>330</v>
      </c>
      <c r="C188" s="53" t="s">
        <v>363</v>
      </c>
      <c r="D188" s="53" t="s">
        <v>364</v>
      </c>
    </row>
    <row r="189" spans="1:4" ht="15.6" x14ac:dyDescent="0.3">
      <c r="A189" s="53" t="s">
        <v>280</v>
      </c>
      <c r="B189" s="53" t="s">
        <v>330</v>
      </c>
      <c r="C189" s="53" t="s">
        <v>363</v>
      </c>
      <c r="D189" s="53" t="s">
        <v>368</v>
      </c>
    </row>
    <row r="190" spans="1:4" ht="15.6" x14ac:dyDescent="0.3">
      <c r="A190" s="53" t="s">
        <v>280</v>
      </c>
      <c r="B190" s="53" t="s">
        <v>330</v>
      </c>
      <c r="C190" s="53" t="s">
        <v>363</v>
      </c>
      <c r="D190" s="53" t="s">
        <v>367</v>
      </c>
    </row>
    <row r="191" spans="1:4" ht="15.6" x14ac:dyDescent="0.3">
      <c r="A191" s="53" t="s">
        <v>280</v>
      </c>
      <c r="B191" s="53" t="s">
        <v>330</v>
      </c>
      <c r="C191" s="53" t="s">
        <v>363</v>
      </c>
      <c r="D191" s="53" t="s">
        <v>366</v>
      </c>
    </row>
    <row r="192" spans="1:4" ht="15.6" x14ac:dyDescent="0.3">
      <c r="A192" s="53" t="s">
        <v>280</v>
      </c>
      <c r="B192" s="53" t="s">
        <v>330</v>
      </c>
      <c r="C192" s="53" t="s">
        <v>363</v>
      </c>
      <c r="D192" s="53" t="s">
        <v>365</v>
      </c>
    </row>
    <row r="193" spans="1:4" ht="15.6" x14ac:dyDescent="0.3">
      <c r="A193" s="53" t="s">
        <v>280</v>
      </c>
      <c r="B193" s="53" t="s">
        <v>330</v>
      </c>
      <c r="C193" s="53" t="s">
        <v>369</v>
      </c>
      <c r="D193" s="53" t="s">
        <v>371</v>
      </c>
    </row>
    <row r="194" spans="1:4" ht="15.6" x14ac:dyDescent="0.3">
      <c r="A194" s="53" t="s">
        <v>280</v>
      </c>
      <c r="B194" s="53" t="s">
        <v>330</v>
      </c>
      <c r="C194" s="53" t="s">
        <v>369</v>
      </c>
      <c r="D194" s="53" t="s">
        <v>370</v>
      </c>
    </row>
    <row r="195" spans="1:4" ht="15.6" x14ac:dyDescent="0.3">
      <c r="A195" s="53" t="s">
        <v>280</v>
      </c>
      <c r="B195" s="53" t="s">
        <v>330</v>
      </c>
      <c r="C195" s="53" t="s">
        <v>369</v>
      </c>
      <c r="D195" s="53" t="s">
        <v>788</v>
      </c>
    </row>
    <row r="196" spans="1:4" ht="15.6" x14ac:dyDescent="0.3">
      <c r="A196" s="53" t="s">
        <v>280</v>
      </c>
      <c r="B196" s="53" t="s">
        <v>330</v>
      </c>
      <c r="C196" s="53" t="s">
        <v>369</v>
      </c>
      <c r="D196" s="53" t="s">
        <v>787</v>
      </c>
    </row>
    <row r="197" spans="1:4" ht="15.6" x14ac:dyDescent="0.3">
      <c r="A197" s="65" t="s">
        <v>280</v>
      </c>
      <c r="B197" s="65" t="s">
        <v>1908</v>
      </c>
      <c r="C197" s="65" t="s">
        <v>1909</v>
      </c>
      <c r="D197" s="65" t="s">
        <v>1910</v>
      </c>
    </row>
    <row r="198" spans="1:4" ht="15.6" x14ac:dyDescent="0.3">
      <c r="A198" s="65" t="s">
        <v>280</v>
      </c>
      <c r="B198" s="65" t="s">
        <v>1908</v>
      </c>
      <c r="C198" s="65" t="s">
        <v>1911</v>
      </c>
      <c r="D198" s="65" t="s">
        <v>1912</v>
      </c>
    </row>
    <row r="199" spans="1:4" ht="15.6" x14ac:dyDescent="0.3">
      <c r="A199" s="65" t="s">
        <v>280</v>
      </c>
      <c r="B199" s="65" t="s">
        <v>1908</v>
      </c>
      <c r="C199" s="65" t="s">
        <v>1913</v>
      </c>
      <c r="D199" s="65" t="s">
        <v>1914</v>
      </c>
    </row>
    <row r="200" spans="1:4" ht="15.6" x14ac:dyDescent="0.3">
      <c r="A200" s="65" t="s">
        <v>280</v>
      </c>
      <c r="B200" s="65" t="s">
        <v>1908</v>
      </c>
      <c r="C200" s="65" t="s">
        <v>1915</v>
      </c>
      <c r="D200" s="65" t="s">
        <v>1916</v>
      </c>
    </row>
    <row r="201" spans="1:4" ht="15.6" x14ac:dyDescent="0.3">
      <c r="A201" s="65" t="s">
        <v>280</v>
      </c>
      <c r="B201" s="65" t="s">
        <v>1908</v>
      </c>
      <c r="C201" s="65" t="s">
        <v>1917</v>
      </c>
      <c r="D201" s="65" t="s">
        <v>1910</v>
      </c>
    </row>
    <row r="202" spans="1:4" ht="15.6" x14ac:dyDescent="0.3">
      <c r="A202" s="65" t="s">
        <v>280</v>
      </c>
      <c r="B202" s="65" t="s">
        <v>1908</v>
      </c>
      <c r="C202" s="65" t="s">
        <v>1918</v>
      </c>
      <c r="D202" s="65" t="s">
        <v>1919</v>
      </c>
    </row>
    <row r="203" spans="1:4" ht="15.6" x14ac:dyDescent="0.3">
      <c r="A203" s="65" t="s">
        <v>280</v>
      </c>
      <c r="B203" s="65" t="s">
        <v>1908</v>
      </c>
      <c r="C203" s="65" t="s">
        <v>1920</v>
      </c>
      <c r="D203" s="65" t="s">
        <v>1921</v>
      </c>
    </row>
    <row r="204" spans="1:4" ht="15.6" x14ac:dyDescent="0.3">
      <c r="A204" s="53" t="s">
        <v>280</v>
      </c>
      <c r="B204" s="53" t="s">
        <v>372</v>
      </c>
      <c r="C204" s="53" t="s">
        <v>373</v>
      </c>
      <c r="D204" s="53" t="s">
        <v>374</v>
      </c>
    </row>
    <row r="205" spans="1:4" ht="15.6" x14ac:dyDescent="0.3">
      <c r="A205" s="53" t="s">
        <v>280</v>
      </c>
      <c r="B205" s="53" t="s">
        <v>372</v>
      </c>
      <c r="C205" s="53" t="s">
        <v>373</v>
      </c>
      <c r="D205" s="53" t="s">
        <v>376</v>
      </c>
    </row>
    <row r="206" spans="1:4" ht="15.6" x14ac:dyDescent="0.3">
      <c r="A206" s="53" t="s">
        <v>280</v>
      </c>
      <c r="B206" s="53" t="s">
        <v>372</v>
      </c>
      <c r="C206" s="53" t="s">
        <v>373</v>
      </c>
      <c r="D206" s="53" t="s">
        <v>381</v>
      </c>
    </row>
    <row r="207" spans="1:4" ht="15.6" x14ac:dyDescent="0.3">
      <c r="A207" s="53" t="s">
        <v>280</v>
      </c>
      <c r="B207" s="53" t="s">
        <v>372</v>
      </c>
      <c r="C207" s="53" t="s">
        <v>373</v>
      </c>
      <c r="D207" s="53" t="s">
        <v>379</v>
      </c>
    </row>
    <row r="208" spans="1:4" ht="15.6" x14ac:dyDescent="0.3">
      <c r="A208" s="53" t="s">
        <v>280</v>
      </c>
      <c r="B208" s="53" t="s">
        <v>372</v>
      </c>
      <c r="C208" s="53" t="s">
        <v>373</v>
      </c>
      <c r="D208" s="53" t="s">
        <v>378</v>
      </c>
    </row>
    <row r="209" spans="1:4" ht="15.6" x14ac:dyDescent="0.3">
      <c r="A209" s="53" t="s">
        <v>280</v>
      </c>
      <c r="B209" s="53" t="s">
        <v>372</v>
      </c>
      <c r="C209" s="53" t="s">
        <v>373</v>
      </c>
      <c r="D209" s="53" t="s">
        <v>375</v>
      </c>
    </row>
    <row r="210" spans="1:4" ht="15.6" x14ac:dyDescent="0.3">
      <c r="A210" s="53" t="s">
        <v>280</v>
      </c>
      <c r="B210" s="53" t="s">
        <v>372</v>
      </c>
      <c r="C210" s="53" t="s">
        <v>373</v>
      </c>
      <c r="D210" s="53" t="s">
        <v>377</v>
      </c>
    </row>
    <row r="211" spans="1:4" ht="15.6" x14ac:dyDescent="0.3">
      <c r="A211" s="53" t="s">
        <v>280</v>
      </c>
      <c r="B211" s="53" t="s">
        <v>372</v>
      </c>
      <c r="C211" s="53" t="s">
        <v>373</v>
      </c>
      <c r="D211" s="53" t="s">
        <v>380</v>
      </c>
    </row>
    <row r="212" spans="1:4" ht="15.6" x14ac:dyDescent="0.3">
      <c r="A212" s="53" t="s">
        <v>280</v>
      </c>
      <c r="B212" s="53" t="s">
        <v>372</v>
      </c>
      <c r="C212" s="53" t="s">
        <v>382</v>
      </c>
      <c r="D212" s="53" t="s">
        <v>390</v>
      </c>
    </row>
    <row r="213" spans="1:4" ht="15.6" x14ac:dyDescent="0.3">
      <c r="A213" s="53" t="s">
        <v>280</v>
      </c>
      <c r="B213" s="53" t="s">
        <v>372</v>
      </c>
      <c r="C213" s="53" t="s">
        <v>382</v>
      </c>
      <c r="D213" s="53" t="s">
        <v>392</v>
      </c>
    </row>
    <row r="214" spans="1:4" ht="15.6" x14ac:dyDescent="0.3">
      <c r="A214" s="53" t="s">
        <v>280</v>
      </c>
      <c r="B214" s="53" t="s">
        <v>372</v>
      </c>
      <c r="C214" s="53" t="s">
        <v>382</v>
      </c>
      <c r="D214" s="53" t="s">
        <v>789</v>
      </c>
    </row>
    <row r="215" spans="1:4" ht="15.6" x14ac:dyDescent="0.3">
      <c r="A215" s="53" t="s">
        <v>280</v>
      </c>
      <c r="B215" s="53" t="s">
        <v>372</v>
      </c>
      <c r="C215" s="53" t="s">
        <v>382</v>
      </c>
      <c r="D215" s="53" t="s">
        <v>393</v>
      </c>
    </row>
    <row r="216" spans="1:4" ht="15.6" x14ac:dyDescent="0.3">
      <c r="A216" s="53" t="s">
        <v>280</v>
      </c>
      <c r="B216" s="53" t="s">
        <v>372</v>
      </c>
      <c r="C216" s="53" t="s">
        <v>382</v>
      </c>
      <c r="D216" s="53" t="s">
        <v>386</v>
      </c>
    </row>
    <row r="217" spans="1:4" ht="15.6" x14ac:dyDescent="0.3">
      <c r="A217" s="53" t="s">
        <v>280</v>
      </c>
      <c r="B217" s="53" t="s">
        <v>372</v>
      </c>
      <c r="C217" s="53" t="s">
        <v>382</v>
      </c>
      <c r="D217" s="53" t="s">
        <v>384</v>
      </c>
    </row>
    <row r="218" spans="1:4" ht="15.6" x14ac:dyDescent="0.3">
      <c r="A218" s="53" t="s">
        <v>280</v>
      </c>
      <c r="B218" s="53" t="s">
        <v>372</v>
      </c>
      <c r="C218" s="53" t="s">
        <v>382</v>
      </c>
      <c r="D218" s="53" t="s">
        <v>383</v>
      </c>
    </row>
    <row r="219" spans="1:4" ht="15.6" x14ac:dyDescent="0.3">
      <c r="A219" s="53" t="s">
        <v>280</v>
      </c>
      <c r="B219" s="53" t="s">
        <v>372</v>
      </c>
      <c r="C219" s="53" t="s">
        <v>382</v>
      </c>
      <c r="D219" s="53" t="s">
        <v>385</v>
      </c>
    </row>
    <row r="220" spans="1:4" ht="15.6" x14ac:dyDescent="0.3">
      <c r="A220" s="53" t="s">
        <v>280</v>
      </c>
      <c r="B220" s="53" t="s">
        <v>372</v>
      </c>
      <c r="C220" s="53" t="s">
        <v>382</v>
      </c>
      <c r="D220" s="53" t="s">
        <v>388</v>
      </c>
    </row>
    <row r="221" spans="1:4" ht="15.6" x14ac:dyDescent="0.3">
      <c r="A221" s="53" t="s">
        <v>280</v>
      </c>
      <c r="B221" s="53" t="s">
        <v>372</v>
      </c>
      <c r="C221" s="53" t="s">
        <v>382</v>
      </c>
      <c r="D221" s="53" t="s">
        <v>391</v>
      </c>
    </row>
    <row r="222" spans="1:4" ht="15.6" x14ac:dyDescent="0.3">
      <c r="A222" s="53" t="s">
        <v>280</v>
      </c>
      <c r="B222" s="53" t="s">
        <v>372</v>
      </c>
      <c r="C222" s="53" t="s">
        <v>382</v>
      </c>
      <c r="D222" s="53" t="s">
        <v>389</v>
      </c>
    </row>
    <row r="223" spans="1:4" ht="15.6" x14ac:dyDescent="0.3">
      <c r="A223" s="53" t="s">
        <v>280</v>
      </c>
      <c r="B223" s="53" t="s">
        <v>372</v>
      </c>
      <c r="C223" s="53" t="s">
        <v>382</v>
      </c>
      <c r="D223" s="53" t="s">
        <v>387</v>
      </c>
    </row>
    <row r="224" spans="1:4" ht="15.6" x14ac:dyDescent="0.3">
      <c r="A224" s="53" t="s">
        <v>280</v>
      </c>
      <c r="B224" s="53" t="s">
        <v>372</v>
      </c>
      <c r="C224" s="53" t="s">
        <v>394</v>
      </c>
      <c r="D224" s="53" t="s">
        <v>399</v>
      </c>
    </row>
    <row r="225" spans="1:4" ht="15.6" x14ac:dyDescent="0.3">
      <c r="A225" s="53" t="s">
        <v>280</v>
      </c>
      <c r="B225" s="53" t="s">
        <v>372</v>
      </c>
      <c r="C225" s="53" t="s">
        <v>394</v>
      </c>
      <c r="D225" s="53" t="s">
        <v>397</v>
      </c>
    </row>
    <row r="226" spans="1:4" ht="15.6" x14ac:dyDescent="0.3">
      <c r="A226" s="53" t="s">
        <v>280</v>
      </c>
      <c r="B226" s="53" t="s">
        <v>372</v>
      </c>
      <c r="C226" s="53" t="s">
        <v>394</v>
      </c>
      <c r="D226" s="53" t="s">
        <v>790</v>
      </c>
    </row>
    <row r="227" spans="1:4" ht="15.6" x14ac:dyDescent="0.3">
      <c r="A227" s="53" t="s">
        <v>280</v>
      </c>
      <c r="B227" s="53" t="s">
        <v>372</v>
      </c>
      <c r="C227" s="53" t="s">
        <v>394</v>
      </c>
      <c r="D227" s="53" t="s">
        <v>396</v>
      </c>
    </row>
    <row r="228" spans="1:4" ht="15.6" x14ac:dyDescent="0.3">
      <c r="A228" s="53" t="s">
        <v>280</v>
      </c>
      <c r="B228" s="53" t="s">
        <v>372</v>
      </c>
      <c r="C228" s="53" t="s">
        <v>394</v>
      </c>
      <c r="D228" s="53" t="s">
        <v>398</v>
      </c>
    </row>
    <row r="229" spans="1:4" ht="15.6" x14ac:dyDescent="0.3">
      <c r="A229" s="53" t="s">
        <v>280</v>
      </c>
      <c r="B229" s="53" t="s">
        <v>372</v>
      </c>
      <c r="C229" s="53" t="s">
        <v>394</v>
      </c>
      <c r="D229" s="53" t="s">
        <v>395</v>
      </c>
    </row>
    <row r="230" spans="1:4" ht="15.6" x14ac:dyDescent="0.3">
      <c r="A230" s="53" t="s">
        <v>280</v>
      </c>
      <c r="B230" s="53" t="s">
        <v>372</v>
      </c>
      <c r="C230" s="53" t="s">
        <v>400</v>
      </c>
      <c r="D230" s="53" t="s">
        <v>409</v>
      </c>
    </row>
    <row r="231" spans="1:4" ht="15.6" x14ac:dyDescent="0.3">
      <c r="A231" s="53" t="s">
        <v>280</v>
      </c>
      <c r="B231" s="53" t="s">
        <v>372</v>
      </c>
      <c r="C231" s="53" t="s">
        <v>400</v>
      </c>
      <c r="D231" s="53" t="s">
        <v>406</v>
      </c>
    </row>
    <row r="232" spans="1:4" ht="15.6" x14ac:dyDescent="0.3">
      <c r="A232" s="53" t="s">
        <v>280</v>
      </c>
      <c r="B232" s="53" t="s">
        <v>372</v>
      </c>
      <c r="C232" s="53" t="s">
        <v>400</v>
      </c>
      <c r="D232" s="53" t="s">
        <v>411</v>
      </c>
    </row>
    <row r="233" spans="1:4" ht="15.6" x14ac:dyDescent="0.3">
      <c r="A233" s="53" t="s">
        <v>280</v>
      </c>
      <c r="B233" s="53" t="s">
        <v>372</v>
      </c>
      <c r="C233" s="53" t="s">
        <v>400</v>
      </c>
      <c r="D233" s="53" t="s">
        <v>404</v>
      </c>
    </row>
    <row r="234" spans="1:4" ht="15.6" x14ac:dyDescent="0.3">
      <c r="A234" s="53" t="s">
        <v>280</v>
      </c>
      <c r="B234" s="53" t="s">
        <v>372</v>
      </c>
      <c r="C234" s="53" t="s">
        <v>400</v>
      </c>
      <c r="D234" s="53" t="s">
        <v>407</v>
      </c>
    </row>
    <row r="235" spans="1:4" ht="15.6" x14ac:dyDescent="0.3">
      <c r="A235" s="53" t="s">
        <v>280</v>
      </c>
      <c r="B235" s="53" t="s">
        <v>372</v>
      </c>
      <c r="C235" s="53" t="s">
        <v>400</v>
      </c>
      <c r="D235" s="53" t="s">
        <v>402</v>
      </c>
    </row>
    <row r="236" spans="1:4" ht="15.6" x14ac:dyDescent="0.3">
      <c r="A236" s="53" t="s">
        <v>280</v>
      </c>
      <c r="B236" s="53" t="s">
        <v>372</v>
      </c>
      <c r="C236" s="53" t="s">
        <v>400</v>
      </c>
      <c r="D236" s="53" t="s">
        <v>401</v>
      </c>
    </row>
    <row r="237" spans="1:4" ht="15.6" x14ac:dyDescent="0.3">
      <c r="A237" s="53" t="s">
        <v>280</v>
      </c>
      <c r="B237" s="53" t="s">
        <v>372</v>
      </c>
      <c r="C237" s="53" t="s">
        <v>400</v>
      </c>
      <c r="D237" s="53" t="s">
        <v>410</v>
      </c>
    </row>
    <row r="238" spans="1:4" ht="15.6" x14ac:dyDescent="0.3">
      <c r="A238" s="53" t="s">
        <v>280</v>
      </c>
      <c r="B238" s="53" t="s">
        <v>372</v>
      </c>
      <c r="C238" s="53" t="s">
        <v>400</v>
      </c>
      <c r="D238" s="53" t="s">
        <v>414</v>
      </c>
    </row>
    <row r="239" spans="1:4" ht="15.6" x14ac:dyDescent="0.3">
      <c r="A239" s="53" t="s">
        <v>280</v>
      </c>
      <c r="B239" s="53" t="s">
        <v>372</v>
      </c>
      <c r="C239" s="53" t="s">
        <v>400</v>
      </c>
      <c r="D239" s="53" t="s">
        <v>412</v>
      </c>
    </row>
    <row r="240" spans="1:4" ht="15.6" x14ac:dyDescent="0.3">
      <c r="A240" s="53" t="s">
        <v>280</v>
      </c>
      <c r="B240" s="53" t="s">
        <v>372</v>
      </c>
      <c r="C240" s="53" t="s">
        <v>400</v>
      </c>
      <c r="D240" s="53" t="s">
        <v>413</v>
      </c>
    </row>
    <row r="241" spans="1:4" ht="15.6" x14ac:dyDescent="0.3">
      <c r="A241" s="53" t="s">
        <v>280</v>
      </c>
      <c r="B241" s="53" t="s">
        <v>372</v>
      </c>
      <c r="C241" s="53" t="s">
        <v>400</v>
      </c>
      <c r="D241" s="53" t="s">
        <v>405</v>
      </c>
    </row>
    <row r="242" spans="1:4" ht="15.6" x14ac:dyDescent="0.3">
      <c r="A242" s="53" t="s">
        <v>280</v>
      </c>
      <c r="B242" s="53" t="s">
        <v>372</v>
      </c>
      <c r="C242" s="53" t="s">
        <v>400</v>
      </c>
      <c r="D242" s="53" t="s">
        <v>403</v>
      </c>
    </row>
    <row r="243" spans="1:4" ht="15.6" x14ac:dyDescent="0.3">
      <c r="A243" s="53" t="s">
        <v>280</v>
      </c>
      <c r="B243" s="53" t="s">
        <v>372</v>
      </c>
      <c r="C243" s="53" t="s">
        <v>400</v>
      </c>
      <c r="D243" s="53" t="s">
        <v>408</v>
      </c>
    </row>
    <row r="244" spans="1:4" ht="15.6" x14ac:dyDescent="0.3">
      <c r="A244" s="53" t="s">
        <v>280</v>
      </c>
      <c r="B244" s="53" t="s">
        <v>415</v>
      </c>
      <c r="C244" s="53" t="s">
        <v>416</v>
      </c>
      <c r="D244" s="53" t="s">
        <v>423</v>
      </c>
    </row>
    <row r="245" spans="1:4" ht="15.6" x14ac:dyDescent="0.3">
      <c r="A245" s="53" t="s">
        <v>280</v>
      </c>
      <c r="B245" s="53" t="s">
        <v>415</v>
      </c>
      <c r="C245" s="53" t="s">
        <v>416</v>
      </c>
      <c r="D245" s="53" t="s">
        <v>421</v>
      </c>
    </row>
    <row r="246" spans="1:4" ht="15.6" x14ac:dyDescent="0.3">
      <c r="A246" s="53" t="s">
        <v>280</v>
      </c>
      <c r="B246" s="53" t="s">
        <v>415</v>
      </c>
      <c r="C246" s="53" t="s">
        <v>416</v>
      </c>
      <c r="D246" s="53" t="s">
        <v>420</v>
      </c>
    </row>
    <row r="247" spans="1:4" ht="15.6" x14ac:dyDescent="0.3">
      <c r="A247" s="53" t="s">
        <v>280</v>
      </c>
      <c r="B247" s="53" t="s">
        <v>415</v>
      </c>
      <c r="C247" s="53" t="s">
        <v>416</v>
      </c>
      <c r="D247" s="53" t="s">
        <v>417</v>
      </c>
    </row>
    <row r="248" spans="1:4" ht="15.6" x14ac:dyDescent="0.3">
      <c r="A248" s="53" t="s">
        <v>280</v>
      </c>
      <c r="B248" s="53" t="s">
        <v>415</v>
      </c>
      <c r="C248" s="53" t="s">
        <v>416</v>
      </c>
      <c r="D248" s="53" t="s">
        <v>418</v>
      </c>
    </row>
    <row r="249" spans="1:4" ht="15.6" x14ac:dyDescent="0.3">
      <c r="A249" s="53" t="s">
        <v>280</v>
      </c>
      <c r="B249" s="53" t="s">
        <v>415</v>
      </c>
      <c r="C249" s="53" t="s">
        <v>416</v>
      </c>
      <c r="D249" s="53" t="s">
        <v>422</v>
      </c>
    </row>
    <row r="250" spans="1:4" ht="15.6" x14ac:dyDescent="0.3">
      <c r="A250" s="53" t="s">
        <v>280</v>
      </c>
      <c r="B250" s="53" t="s">
        <v>415</v>
      </c>
      <c r="C250" s="53" t="s">
        <v>416</v>
      </c>
      <c r="D250" s="53" t="s">
        <v>424</v>
      </c>
    </row>
    <row r="251" spans="1:4" ht="15.6" x14ac:dyDescent="0.3">
      <c r="A251" s="53" t="s">
        <v>280</v>
      </c>
      <c r="B251" s="53" t="s">
        <v>415</v>
      </c>
      <c r="C251" s="53" t="s">
        <v>416</v>
      </c>
      <c r="D251" s="53" t="s">
        <v>419</v>
      </c>
    </row>
    <row r="252" spans="1:4" ht="15.6" x14ac:dyDescent="0.3">
      <c r="A252" s="53" t="s">
        <v>280</v>
      </c>
      <c r="B252" s="53" t="s">
        <v>415</v>
      </c>
      <c r="C252" s="53" t="s">
        <v>425</v>
      </c>
      <c r="D252" s="53" t="s">
        <v>426</v>
      </c>
    </row>
    <row r="253" spans="1:4" ht="15.6" x14ac:dyDescent="0.3">
      <c r="A253" s="53" t="s">
        <v>280</v>
      </c>
      <c r="B253" s="53" t="s">
        <v>415</v>
      </c>
      <c r="C253" s="53" t="s">
        <v>425</v>
      </c>
      <c r="D253" s="53" t="s">
        <v>427</v>
      </c>
    </row>
    <row r="254" spans="1:4" ht="15.6" x14ac:dyDescent="0.3">
      <c r="A254" s="53" t="s">
        <v>280</v>
      </c>
      <c r="B254" s="53" t="s">
        <v>415</v>
      </c>
      <c r="C254" s="53" t="s">
        <v>425</v>
      </c>
      <c r="D254" s="53" t="s">
        <v>429</v>
      </c>
    </row>
    <row r="255" spans="1:4" ht="15.6" x14ac:dyDescent="0.3">
      <c r="A255" s="53" t="s">
        <v>280</v>
      </c>
      <c r="B255" s="53" t="s">
        <v>415</v>
      </c>
      <c r="C255" s="53" t="s">
        <v>425</v>
      </c>
      <c r="D255" s="53" t="s">
        <v>431</v>
      </c>
    </row>
    <row r="256" spans="1:4" ht="15.6" x14ac:dyDescent="0.3">
      <c r="A256" s="53" t="s">
        <v>280</v>
      </c>
      <c r="B256" s="53" t="s">
        <v>415</v>
      </c>
      <c r="C256" s="53" t="s">
        <v>425</v>
      </c>
      <c r="D256" s="53" t="s">
        <v>428</v>
      </c>
    </row>
    <row r="257" spans="1:4" ht="15.6" x14ac:dyDescent="0.3">
      <c r="A257" s="53" t="s">
        <v>280</v>
      </c>
      <c r="B257" s="53" t="s">
        <v>415</v>
      </c>
      <c r="C257" s="53" t="s">
        <v>425</v>
      </c>
      <c r="D257" s="53" t="s">
        <v>430</v>
      </c>
    </row>
    <row r="258" spans="1:4" ht="15.6" x14ac:dyDescent="0.3">
      <c r="A258" s="53" t="s">
        <v>280</v>
      </c>
      <c r="B258" s="53" t="s">
        <v>415</v>
      </c>
      <c r="C258" s="53" t="s">
        <v>425</v>
      </c>
      <c r="D258" s="53" t="s">
        <v>432</v>
      </c>
    </row>
    <row r="259" spans="1:4" ht="15.6" x14ac:dyDescent="0.3">
      <c r="A259" s="53" t="s">
        <v>280</v>
      </c>
      <c r="B259" s="53" t="s">
        <v>415</v>
      </c>
      <c r="C259" s="53" t="s">
        <v>433</v>
      </c>
      <c r="D259" s="53" t="s">
        <v>444</v>
      </c>
    </row>
    <row r="260" spans="1:4" ht="15.6" x14ac:dyDescent="0.3">
      <c r="A260" s="53" t="s">
        <v>280</v>
      </c>
      <c r="B260" s="53" t="s">
        <v>415</v>
      </c>
      <c r="C260" s="53" t="s">
        <v>433</v>
      </c>
      <c r="D260" s="53" t="s">
        <v>441</v>
      </c>
    </row>
    <row r="261" spans="1:4" ht="15.6" x14ac:dyDescent="0.3">
      <c r="A261" s="53" t="s">
        <v>280</v>
      </c>
      <c r="B261" s="53" t="s">
        <v>415</v>
      </c>
      <c r="C261" s="53" t="s">
        <v>433</v>
      </c>
      <c r="D261" s="53" t="s">
        <v>442</v>
      </c>
    </row>
    <row r="262" spans="1:4" ht="15.6" x14ac:dyDescent="0.3">
      <c r="A262" s="53" t="s">
        <v>280</v>
      </c>
      <c r="B262" s="53" t="s">
        <v>415</v>
      </c>
      <c r="C262" s="53" t="s">
        <v>433</v>
      </c>
      <c r="D262" s="53" t="s">
        <v>434</v>
      </c>
    </row>
    <row r="263" spans="1:4" ht="15.6" x14ac:dyDescent="0.3">
      <c r="A263" s="53" t="s">
        <v>280</v>
      </c>
      <c r="B263" s="53" t="s">
        <v>415</v>
      </c>
      <c r="C263" s="53" t="s">
        <v>433</v>
      </c>
      <c r="D263" s="53" t="s">
        <v>445</v>
      </c>
    </row>
    <row r="264" spans="1:4" ht="15.6" x14ac:dyDescent="0.3">
      <c r="A264" s="53" t="s">
        <v>280</v>
      </c>
      <c r="B264" s="53" t="s">
        <v>415</v>
      </c>
      <c r="C264" s="53" t="s">
        <v>433</v>
      </c>
      <c r="D264" s="53" t="s">
        <v>443</v>
      </c>
    </row>
    <row r="265" spans="1:4" ht="15.6" x14ac:dyDescent="0.3">
      <c r="A265" s="53" t="s">
        <v>280</v>
      </c>
      <c r="B265" s="53" t="s">
        <v>415</v>
      </c>
      <c r="C265" s="53" t="s">
        <v>433</v>
      </c>
      <c r="D265" s="53" t="s">
        <v>436</v>
      </c>
    </row>
    <row r="266" spans="1:4" ht="15.6" x14ac:dyDescent="0.3">
      <c r="A266" s="53" t="s">
        <v>280</v>
      </c>
      <c r="B266" s="53" t="s">
        <v>415</v>
      </c>
      <c r="C266" s="53" t="s">
        <v>433</v>
      </c>
      <c r="D266" s="53" t="s">
        <v>437</v>
      </c>
    </row>
    <row r="267" spans="1:4" ht="15.6" x14ac:dyDescent="0.3">
      <c r="A267" s="53" t="s">
        <v>280</v>
      </c>
      <c r="B267" s="53" t="s">
        <v>415</v>
      </c>
      <c r="C267" s="53" t="s">
        <v>433</v>
      </c>
      <c r="D267" s="53" t="s">
        <v>446</v>
      </c>
    </row>
    <row r="268" spans="1:4" ht="15.6" x14ac:dyDescent="0.3">
      <c r="A268" s="53" t="s">
        <v>280</v>
      </c>
      <c r="B268" s="53" t="s">
        <v>415</v>
      </c>
      <c r="C268" s="53" t="s">
        <v>433</v>
      </c>
      <c r="D268" s="53" t="s">
        <v>447</v>
      </c>
    </row>
    <row r="269" spans="1:4" ht="15.6" x14ac:dyDescent="0.3">
      <c r="A269" s="53" t="s">
        <v>280</v>
      </c>
      <c r="B269" s="53" t="s">
        <v>415</v>
      </c>
      <c r="C269" s="53" t="s">
        <v>433</v>
      </c>
      <c r="D269" s="53" t="s">
        <v>448</v>
      </c>
    </row>
    <row r="270" spans="1:4" ht="15.6" x14ac:dyDescent="0.3">
      <c r="A270" s="53" t="s">
        <v>280</v>
      </c>
      <c r="B270" s="53" t="s">
        <v>415</v>
      </c>
      <c r="C270" s="53" t="s">
        <v>433</v>
      </c>
      <c r="D270" s="53" t="s">
        <v>449</v>
      </c>
    </row>
    <row r="271" spans="1:4" ht="15.6" x14ac:dyDescent="0.3">
      <c r="A271" s="53" t="s">
        <v>280</v>
      </c>
      <c r="B271" s="53" t="s">
        <v>415</v>
      </c>
      <c r="C271" s="53" t="s">
        <v>433</v>
      </c>
      <c r="D271" s="53" t="s">
        <v>440</v>
      </c>
    </row>
    <row r="272" spans="1:4" ht="15.6" x14ac:dyDescent="0.3">
      <c r="A272" s="53" t="s">
        <v>280</v>
      </c>
      <c r="B272" s="53" t="s">
        <v>415</v>
      </c>
      <c r="C272" s="53" t="s">
        <v>433</v>
      </c>
      <c r="D272" s="53" t="s">
        <v>435</v>
      </c>
    </row>
    <row r="273" spans="1:4" ht="15.6" x14ac:dyDescent="0.3">
      <c r="A273" s="53" t="s">
        <v>280</v>
      </c>
      <c r="B273" s="53" t="s">
        <v>415</v>
      </c>
      <c r="C273" s="53" t="s">
        <v>433</v>
      </c>
      <c r="D273" s="53" t="s">
        <v>438</v>
      </c>
    </row>
    <row r="274" spans="1:4" ht="15.6" x14ac:dyDescent="0.3">
      <c r="A274" s="53" t="s">
        <v>280</v>
      </c>
      <c r="B274" s="53" t="s">
        <v>415</v>
      </c>
      <c r="C274" s="53" t="s">
        <v>433</v>
      </c>
      <c r="D274" s="53" t="s">
        <v>439</v>
      </c>
    </row>
    <row r="275" spans="1:4" ht="15.6" x14ac:dyDescent="0.3">
      <c r="A275" s="53" t="s">
        <v>280</v>
      </c>
      <c r="B275" s="53" t="s">
        <v>415</v>
      </c>
      <c r="C275" s="53" t="s">
        <v>450</v>
      </c>
      <c r="D275" s="53" t="s">
        <v>458</v>
      </c>
    </row>
    <row r="276" spans="1:4" ht="15.6" x14ac:dyDescent="0.3">
      <c r="A276" s="53" t="s">
        <v>280</v>
      </c>
      <c r="B276" s="53" t="s">
        <v>415</v>
      </c>
      <c r="C276" s="53" t="s">
        <v>450</v>
      </c>
      <c r="D276" s="53" t="s">
        <v>452</v>
      </c>
    </row>
    <row r="277" spans="1:4" ht="15.6" x14ac:dyDescent="0.3">
      <c r="A277" s="53" t="s">
        <v>280</v>
      </c>
      <c r="B277" s="53" t="s">
        <v>415</v>
      </c>
      <c r="C277" s="53" t="s">
        <v>450</v>
      </c>
      <c r="D277" s="53" t="s">
        <v>453</v>
      </c>
    </row>
    <row r="278" spans="1:4" ht="15.6" x14ac:dyDescent="0.3">
      <c r="A278" s="53" t="s">
        <v>280</v>
      </c>
      <c r="B278" s="53" t="s">
        <v>415</v>
      </c>
      <c r="C278" s="53" t="s">
        <v>450</v>
      </c>
      <c r="D278" s="53" t="s">
        <v>459</v>
      </c>
    </row>
    <row r="279" spans="1:4" ht="15.6" x14ac:dyDescent="0.3">
      <c r="A279" s="53" t="s">
        <v>280</v>
      </c>
      <c r="B279" s="53" t="s">
        <v>415</v>
      </c>
      <c r="C279" s="53" t="s">
        <v>450</v>
      </c>
      <c r="D279" s="53" t="s">
        <v>461</v>
      </c>
    </row>
    <row r="280" spans="1:4" ht="15.6" x14ac:dyDescent="0.3">
      <c r="A280" s="53" t="s">
        <v>280</v>
      </c>
      <c r="B280" s="53" t="s">
        <v>415</v>
      </c>
      <c r="C280" s="53" t="s">
        <v>450</v>
      </c>
      <c r="D280" s="53" t="s">
        <v>457</v>
      </c>
    </row>
    <row r="281" spans="1:4" ht="15.6" x14ac:dyDescent="0.3">
      <c r="A281" s="53" t="s">
        <v>280</v>
      </c>
      <c r="B281" s="53" t="s">
        <v>415</v>
      </c>
      <c r="C281" s="53" t="s">
        <v>450</v>
      </c>
      <c r="D281" s="53" t="s">
        <v>455</v>
      </c>
    </row>
    <row r="282" spans="1:4" ht="15.6" x14ac:dyDescent="0.3">
      <c r="A282" s="53" t="s">
        <v>280</v>
      </c>
      <c r="B282" s="53" t="s">
        <v>415</v>
      </c>
      <c r="C282" s="53" t="s">
        <v>450</v>
      </c>
      <c r="D282" s="53" t="s">
        <v>454</v>
      </c>
    </row>
    <row r="283" spans="1:4" ht="15.6" x14ac:dyDescent="0.3">
      <c r="A283" s="53" t="s">
        <v>280</v>
      </c>
      <c r="B283" s="53" t="s">
        <v>415</v>
      </c>
      <c r="C283" s="53" t="s">
        <v>450</v>
      </c>
      <c r="D283" s="53" t="s">
        <v>456</v>
      </c>
    </row>
    <row r="284" spans="1:4" ht="15.6" x14ac:dyDescent="0.3">
      <c r="A284" s="53" t="s">
        <v>280</v>
      </c>
      <c r="B284" s="53" t="s">
        <v>415</v>
      </c>
      <c r="C284" s="53" t="s">
        <v>450</v>
      </c>
      <c r="D284" s="53" t="s">
        <v>460</v>
      </c>
    </row>
    <row r="285" spans="1:4" ht="15.6" x14ac:dyDescent="0.3">
      <c r="A285" s="53" t="s">
        <v>280</v>
      </c>
      <c r="B285" s="53" t="s">
        <v>415</v>
      </c>
      <c r="C285" s="53" t="s">
        <v>450</v>
      </c>
      <c r="D285" s="53" t="s">
        <v>451</v>
      </c>
    </row>
    <row r="286" spans="1:4" ht="15.6" x14ac:dyDescent="0.3">
      <c r="A286" s="53" t="s">
        <v>280</v>
      </c>
      <c r="B286" s="53" t="s">
        <v>415</v>
      </c>
      <c r="C286" s="53" t="s">
        <v>462</v>
      </c>
      <c r="D286" s="53" t="s">
        <v>469</v>
      </c>
    </row>
    <row r="287" spans="1:4" ht="15.6" x14ac:dyDescent="0.3">
      <c r="A287" s="53" t="s">
        <v>280</v>
      </c>
      <c r="B287" s="53" t="s">
        <v>415</v>
      </c>
      <c r="C287" s="53" t="s">
        <v>462</v>
      </c>
      <c r="D287" s="53" t="s">
        <v>473</v>
      </c>
    </row>
    <row r="288" spans="1:4" ht="15.6" x14ac:dyDescent="0.3">
      <c r="A288" s="53" t="s">
        <v>280</v>
      </c>
      <c r="B288" s="53" t="s">
        <v>415</v>
      </c>
      <c r="C288" s="53" t="s">
        <v>462</v>
      </c>
      <c r="D288" s="53" t="s">
        <v>465</v>
      </c>
    </row>
    <row r="289" spans="1:4" ht="15.6" x14ac:dyDescent="0.3">
      <c r="A289" s="53" t="s">
        <v>280</v>
      </c>
      <c r="B289" s="53" t="s">
        <v>415</v>
      </c>
      <c r="C289" s="53" t="s">
        <v>462</v>
      </c>
      <c r="D289" s="53" t="s">
        <v>470</v>
      </c>
    </row>
    <row r="290" spans="1:4" ht="15.6" x14ac:dyDescent="0.3">
      <c r="A290" s="53" t="s">
        <v>280</v>
      </c>
      <c r="B290" s="53" t="s">
        <v>415</v>
      </c>
      <c r="C290" s="53" t="s">
        <v>462</v>
      </c>
      <c r="D290" s="53" t="s">
        <v>468</v>
      </c>
    </row>
    <row r="291" spans="1:4" ht="15.6" x14ac:dyDescent="0.3">
      <c r="A291" s="53" t="s">
        <v>280</v>
      </c>
      <c r="B291" s="53" t="s">
        <v>415</v>
      </c>
      <c r="C291" s="53" t="s">
        <v>462</v>
      </c>
      <c r="D291" s="53" t="s">
        <v>464</v>
      </c>
    </row>
    <row r="292" spans="1:4" ht="15.6" x14ac:dyDescent="0.3">
      <c r="A292" s="53" t="s">
        <v>280</v>
      </c>
      <c r="B292" s="53" t="s">
        <v>415</v>
      </c>
      <c r="C292" s="53" t="s">
        <v>462</v>
      </c>
      <c r="D292" s="53" t="s">
        <v>467</v>
      </c>
    </row>
    <row r="293" spans="1:4" ht="15.6" x14ac:dyDescent="0.3">
      <c r="A293" s="53" t="s">
        <v>280</v>
      </c>
      <c r="B293" s="53" t="s">
        <v>415</v>
      </c>
      <c r="C293" s="53" t="s">
        <v>462</v>
      </c>
      <c r="D293" s="53" t="s">
        <v>466</v>
      </c>
    </row>
    <row r="294" spans="1:4" ht="15.6" x14ac:dyDescent="0.3">
      <c r="A294" s="53" t="s">
        <v>280</v>
      </c>
      <c r="B294" s="53" t="s">
        <v>415</v>
      </c>
      <c r="C294" s="53" t="s">
        <v>462</v>
      </c>
      <c r="D294" s="53" t="s">
        <v>471</v>
      </c>
    </row>
    <row r="295" spans="1:4" ht="15.6" x14ac:dyDescent="0.3">
      <c r="A295" s="53" t="s">
        <v>280</v>
      </c>
      <c r="B295" s="53" t="s">
        <v>415</v>
      </c>
      <c r="C295" s="53" t="s">
        <v>462</v>
      </c>
      <c r="D295" s="53" t="s">
        <v>463</v>
      </c>
    </row>
    <row r="296" spans="1:4" ht="15.6" x14ac:dyDescent="0.3">
      <c r="A296" s="53" t="s">
        <v>280</v>
      </c>
      <c r="B296" s="53" t="s">
        <v>415</v>
      </c>
      <c r="C296" s="53" t="s">
        <v>462</v>
      </c>
      <c r="D296" s="53" t="s">
        <v>474</v>
      </c>
    </row>
    <row r="297" spans="1:4" ht="15.6" x14ac:dyDescent="0.3">
      <c r="A297" s="53" t="s">
        <v>280</v>
      </c>
      <c r="B297" s="53" t="s">
        <v>415</v>
      </c>
      <c r="C297" s="53" t="s">
        <v>462</v>
      </c>
      <c r="D297" s="53" t="s">
        <v>472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BD06-FD99-4BC9-AFA7-98BD4D605C75}">
  <dimension ref="A1:G67"/>
  <sheetViews>
    <sheetView zoomScaleNormal="100" workbookViewId="0">
      <selection activeCell="G3" sqref="G3"/>
    </sheetView>
  </sheetViews>
  <sheetFormatPr defaultColWidth="9.109375" defaultRowHeight="13.2" x14ac:dyDescent="0.25"/>
  <cols>
    <col min="1" max="1" width="42.88671875" style="10" customWidth="1"/>
    <col min="2" max="2" width="14.33203125" style="10" bestFit="1" customWidth="1"/>
    <col min="3" max="3" width="4.6640625" style="10" bestFit="1" customWidth="1"/>
    <col min="4" max="4" width="14.6640625" style="12" bestFit="1" customWidth="1"/>
    <col min="5" max="5" width="7.5546875" style="12" bestFit="1" customWidth="1"/>
    <col min="6" max="6" width="7.109375" style="12" bestFit="1" customWidth="1"/>
    <col min="7" max="7" width="16.5546875" style="11" customWidth="1"/>
    <col min="8" max="16384" width="9.109375" style="10"/>
  </cols>
  <sheetData>
    <row r="1" spans="1:7" x14ac:dyDescent="0.25">
      <c r="A1" s="21"/>
      <c r="B1" s="20" t="s">
        <v>1695</v>
      </c>
      <c r="C1" s="21" t="s">
        <v>1694</v>
      </c>
      <c r="D1" s="18" t="s">
        <v>1693</v>
      </c>
      <c r="E1" s="18" t="s">
        <v>1692</v>
      </c>
      <c r="F1" s="28" t="s">
        <v>1691</v>
      </c>
      <c r="G1" s="63" t="s">
        <v>1690</v>
      </c>
    </row>
    <row r="2" spans="1:7" x14ac:dyDescent="0.25">
      <c r="A2" s="20" t="s">
        <v>1013</v>
      </c>
      <c r="C2" s="21"/>
      <c r="D2" s="17">
        <v>150409</v>
      </c>
      <c r="E2" s="18">
        <v>97968</v>
      </c>
      <c r="F2" s="27"/>
      <c r="G2" s="64"/>
    </row>
    <row r="3" spans="1:7" x14ac:dyDescent="0.25">
      <c r="A3" s="24" t="s">
        <v>1689</v>
      </c>
      <c r="B3" s="24">
        <v>1629</v>
      </c>
      <c r="C3" s="23">
        <f t="shared" ref="C3:C34" si="0">B3/$B$67</f>
        <v>0.16311204565935716</v>
      </c>
      <c r="D3" s="22">
        <f t="shared" ref="D3:D34" si="1">$D$2*C3</f>
        <v>24533.519675578253</v>
      </c>
      <c r="E3" s="22">
        <f t="shared" ref="E3:E34" si="2">$E$2*C3</f>
        <v>15979.760889155903</v>
      </c>
      <c r="F3" s="22"/>
      <c r="G3" s="6">
        <f t="shared" ref="G3:G34" si="3">SUM(B3+D3+E3)</f>
        <v>42142.280564734159</v>
      </c>
    </row>
    <row r="4" spans="1:7" x14ac:dyDescent="0.25">
      <c r="A4" s="21" t="s">
        <v>1688</v>
      </c>
      <c r="B4" s="21">
        <v>123</v>
      </c>
      <c r="C4" s="19">
        <f t="shared" si="0"/>
        <v>1.2316010814058276E-2</v>
      </c>
      <c r="D4" s="18">
        <f t="shared" si="1"/>
        <v>1852.4388705316912</v>
      </c>
      <c r="E4" s="18">
        <f t="shared" si="2"/>
        <v>1206.5749474316613</v>
      </c>
      <c r="F4" s="18"/>
      <c r="G4" s="17">
        <f t="shared" si="3"/>
        <v>3182.0138179633523</v>
      </c>
    </row>
    <row r="5" spans="1:7" x14ac:dyDescent="0.25">
      <c r="A5" s="21" t="s">
        <v>1687</v>
      </c>
      <c r="B5" s="21">
        <v>175</v>
      </c>
      <c r="C5" s="19">
        <f t="shared" si="0"/>
        <v>1.7522779613497547E-2</v>
      </c>
      <c r="D5" s="18">
        <f t="shared" si="1"/>
        <v>2635.5837588865525</v>
      </c>
      <c r="E5" s="18">
        <f t="shared" si="2"/>
        <v>1716.6716731751276</v>
      </c>
      <c r="F5" s="18"/>
      <c r="G5" s="17">
        <f t="shared" si="3"/>
        <v>4527.25543206168</v>
      </c>
    </row>
    <row r="6" spans="1:7" x14ac:dyDescent="0.25">
      <c r="A6" s="21" t="s">
        <v>1686</v>
      </c>
      <c r="B6" s="21">
        <v>583</v>
      </c>
      <c r="C6" s="19">
        <f t="shared" si="0"/>
        <v>5.8375888655251826E-2</v>
      </c>
      <c r="D6" s="18">
        <f t="shared" si="1"/>
        <v>8780.2590367477715</v>
      </c>
      <c r="E6" s="18">
        <f t="shared" si="2"/>
        <v>5718.9690597777108</v>
      </c>
      <c r="F6" s="18"/>
      <c r="G6" s="17">
        <f t="shared" si="3"/>
        <v>15082.228096525483</v>
      </c>
    </row>
    <row r="7" spans="1:7" x14ac:dyDescent="0.25">
      <c r="A7" s="21" t="s">
        <v>1685</v>
      </c>
      <c r="B7" s="21">
        <v>182</v>
      </c>
      <c r="C7" s="19">
        <f t="shared" si="0"/>
        <v>1.8223690798037449E-2</v>
      </c>
      <c r="D7" s="18">
        <f t="shared" si="1"/>
        <v>2741.0071092420148</v>
      </c>
      <c r="E7" s="18">
        <f t="shared" si="2"/>
        <v>1785.3385401021328</v>
      </c>
      <c r="F7" s="18"/>
      <c r="G7" s="17">
        <f t="shared" si="3"/>
        <v>4708.3456493441481</v>
      </c>
    </row>
    <row r="8" spans="1:7" x14ac:dyDescent="0.25">
      <c r="A8" s="21" t="s">
        <v>1684</v>
      </c>
      <c r="B8" s="21">
        <v>159</v>
      </c>
      <c r="C8" s="19">
        <f t="shared" si="0"/>
        <v>1.592069690597777E-2</v>
      </c>
      <c r="D8" s="18">
        <f t="shared" si="1"/>
        <v>2394.6161009312104</v>
      </c>
      <c r="E8" s="18">
        <f t="shared" si="2"/>
        <v>1559.7188344848303</v>
      </c>
      <c r="F8" s="18"/>
      <c r="G8" s="17">
        <f t="shared" si="3"/>
        <v>4113.3349354160409</v>
      </c>
    </row>
    <row r="9" spans="1:7" x14ac:dyDescent="0.25">
      <c r="A9" s="21" t="s">
        <v>1683</v>
      </c>
      <c r="B9" s="21">
        <v>114</v>
      </c>
      <c r="C9" s="19">
        <f t="shared" si="0"/>
        <v>1.1414839291078402E-2</v>
      </c>
      <c r="D9" s="18">
        <f t="shared" si="1"/>
        <v>1716.8945629318114</v>
      </c>
      <c r="E9" s="18">
        <f t="shared" si="2"/>
        <v>1118.2889756683689</v>
      </c>
      <c r="F9" s="18"/>
      <c r="G9" s="17">
        <f t="shared" si="3"/>
        <v>2949.1835386001803</v>
      </c>
    </row>
    <row r="10" spans="1:7" x14ac:dyDescent="0.25">
      <c r="A10" s="21" t="s">
        <v>1682</v>
      </c>
      <c r="B10" s="21">
        <v>187</v>
      </c>
      <c r="C10" s="19">
        <f t="shared" si="0"/>
        <v>1.8724341644137377E-2</v>
      </c>
      <c r="D10" s="18">
        <f t="shared" si="1"/>
        <v>2816.3095023530586</v>
      </c>
      <c r="E10" s="18">
        <f t="shared" si="2"/>
        <v>1834.3863021928505</v>
      </c>
      <c r="F10" s="18"/>
      <c r="G10" s="17">
        <f t="shared" si="3"/>
        <v>4837.6958045459087</v>
      </c>
    </row>
    <row r="11" spans="1:7" x14ac:dyDescent="0.25">
      <c r="A11" s="21" t="s">
        <v>1681</v>
      </c>
      <c r="B11" s="21">
        <v>106</v>
      </c>
      <c r="C11" s="19">
        <f t="shared" si="0"/>
        <v>1.0613797937318514E-2</v>
      </c>
      <c r="D11" s="18">
        <f t="shared" si="1"/>
        <v>1596.4107339541404</v>
      </c>
      <c r="E11" s="18">
        <f t="shared" si="2"/>
        <v>1039.8125563232202</v>
      </c>
      <c r="F11" s="18"/>
      <c r="G11" s="17">
        <f t="shared" si="3"/>
        <v>2742.2232902773603</v>
      </c>
    </row>
    <row r="12" spans="1:7" x14ac:dyDescent="0.25">
      <c r="A12" s="24" t="s">
        <v>5</v>
      </c>
      <c r="B12" s="24">
        <f>SUM(B13:B17)</f>
        <v>1380</v>
      </c>
      <c r="C12" s="23">
        <f t="shared" si="0"/>
        <v>0.13817963352358065</v>
      </c>
      <c r="D12" s="22">
        <f t="shared" si="1"/>
        <v>20783.460498648241</v>
      </c>
      <c r="E12" s="22">
        <f t="shared" si="2"/>
        <v>13537.182337038148</v>
      </c>
      <c r="F12" s="22"/>
      <c r="G12" s="6">
        <f t="shared" si="3"/>
        <v>35700.642835686391</v>
      </c>
    </row>
    <row r="13" spans="1:7" s="25" customFormat="1" x14ac:dyDescent="0.25">
      <c r="A13" s="20" t="s">
        <v>1680</v>
      </c>
      <c r="B13" s="20">
        <v>109</v>
      </c>
      <c r="C13" s="26">
        <f t="shared" si="0"/>
        <v>1.0914188444978472E-2</v>
      </c>
      <c r="D13" s="18">
        <f t="shared" si="1"/>
        <v>1641.5921698207671</v>
      </c>
      <c r="E13" s="18">
        <f t="shared" si="2"/>
        <v>1069.241213577651</v>
      </c>
      <c r="F13" s="18"/>
      <c r="G13" s="17">
        <f t="shared" si="3"/>
        <v>2819.8333833984179</v>
      </c>
    </row>
    <row r="14" spans="1:7" s="25" customFormat="1" x14ac:dyDescent="0.25">
      <c r="A14" s="20" t="s">
        <v>1679</v>
      </c>
      <c r="B14" s="20">
        <v>224</v>
      </c>
      <c r="C14" s="26">
        <f t="shared" si="0"/>
        <v>2.2429157905276859E-2</v>
      </c>
      <c r="D14" s="18">
        <f t="shared" si="1"/>
        <v>3373.5472113747869</v>
      </c>
      <c r="E14" s="18">
        <f t="shared" si="2"/>
        <v>2197.3397416641633</v>
      </c>
      <c r="F14" s="18"/>
      <c r="G14" s="17">
        <f t="shared" si="3"/>
        <v>5794.8869530389502</v>
      </c>
    </row>
    <row r="15" spans="1:7" x14ac:dyDescent="0.25">
      <c r="A15" s="21" t="s">
        <v>1626</v>
      </c>
      <c r="B15" s="21">
        <v>767</v>
      </c>
      <c r="C15" s="19">
        <f t="shared" si="0"/>
        <v>7.6799839791729246E-2</v>
      </c>
      <c r="D15" s="18">
        <f t="shared" si="1"/>
        <v>11551.387103234205</v>
      </c>
      <c r="E15" s="18">
        <f t="shared" si="2"/>
        <v>7523.9267047161311</v>
      </c>
      <c r="F15" s="18"/>
      <c r="G15" s="17">
        <f t="shared" si="3"/>
        <v>19842.313807950337</v>
      </c>
    </row>
    <row r="16" spans="1:7" x14ac:dyDescent="0.25">
      <c r="A16" s="21" t="s">
        <v>1678</v>
      </c>
      <c r="B16" s="21">
        <v>141</v>
      </c>
      <c r="C16" s="19">
        <f t="shared" si="0"/>
        <v>1.4118353860018024E-2</v>
      </c>
      <c r="D16" s="18">
        <f t="shared" si="1"/>
        <v>2123.5274857314512</v>
      </c>
      <c r="E16" s="18">
        <f t="shared" si="2"/>
        <v>1383.1468909582459</v>
      </c>
      <c r="F16" s="18"/>
      <c r="G16" s="17">
        <f t="shared" si="3"/>
        <v>3647.6743766896971</v>
      </c>
    </row>
    <row r="17" spans="1:7" x14ac:dyDescent="0.25">
      <c r="A17" s="21" t="s">
        <v>9</v>
      </c>
      <c r="B17" s="21">
        <v>139</v>
      </c>
      <c r="C17" s="19">
        <f t="shared" si="0"/>
        <v>1.3918093521578051E-2</v>
      </c>
      <c r="D17" s="18">
        <f t="shared" si="1"/>
        <v>2093.406528487033</v>
      </c>
      <c r="E17" s="18">
        <f t="shared" si="2"/>
        <v>1363.5277861219586</v>
      </c>
      <c r="F17" s="18"/>
      <c r="G17" s="17">
        <f t="shared" si="3"/>
        <v>3595.9343146089914</v>
      </c>
    </row>
    <row r="18" spans="1:7" x14ac:dyDescent="0.25">
      <c r="A18" s="24" t="s">
        <v>1677</v>
      </c>
      <c r="B18" s="24">
        <v>2399</v>
      </c>
      <c r="C18" s="23">
        <f t="shared" si="0"/>
        <v>0.24021227595874636</v>
      </c>
      <c r="D18" s="22">
        <f t="shared" si="1"/>
        <v>36130.088214679083</v>
      </c>
      <c r="E18" s="22">
        <f t="shared" si="2"/>
        <v>23533.116251126463</v>
      </c>
      <c r="F18" s="22"/>
      <c r="G18" s="6">
        <f t="shared" si="3"/>
        <v>62062.204465805546</v>
      </c>
    </row>
    <row r="19" spans="1:7" x14ac:dyDescent="0.25">
      <c r="A19" s="21" t="s">
        <v>1676</v>
      </c>
      <c r="B19" s="21">
        <v>777</v>
      </c>
      <c r="C19" s="19">
        <f t="shared" si="0"/>
        <v>7.7801141483929109E-2</v>
      </c>
      <c r="D19" s="18">
        <f t="shared" si="1"/>
        <v>11701.991889456294</v>
      </c>
      <c r="E19" s="18">
        <f t="shared" si="2"/>
        <v>7622.0222288975674</v>
      </c>
      <c r="F19" s="18"/>
      <c r="G19" s="17">
        <f t="shared" si="3"/>
        <v>20101.014118353862</v>
      </c>
    </row>
    <row r="20" spans="1:7" x14ac:dyDescent="0.25">
      <c r="A20" s="21" t="s">
        <v>1675</v>
      </c>
      <c r="B20" s="21">
        <v>247</v>
      </c>
      <c r="C20" s="19">
        <f t="shared" si="0"/>
        <v>2.4732151797336538E-2</v>
      </c>
      <c r="D20" s="18">
        <f t="shared" si="1"/>
        <v>3719.9382196855913</v>
      </c>
      <c r="E20" s="18">
        <f t="shared" si="2"/>
        <v>2422.9594472814661</v>
      </c>
      <c r="F20" s="18"/>
      <c r="G20" s="17">
        <f t="shared" si="3"/>
        <v>6389.8976669670574</v>
      </c>
    </row>
    <row r="21" spans="1:7" x14ac:dyDescent="0.25">
      <c r="A21" s="21" t="s">
        <v>1674</v>
      </c>
      <c r="B21" s="21">
        <v>175</v>
      </c>
      <c r="C21" s="19">
        <f t="shared" si="0"/>
        <v>1.7522779613497547E-2</v>
      </c>
      <c r="D21" s="18">
        <f t="shared" si="1"/>
        <v>2635.5837588865525</v>
      </c>
      <c r="E21" s="18">
        <f t="shared" si="2"/>
        <v>1716.6716731751276</v>
      </c>
      <c r="F21" s="18"/>
      <c r="G21" s="17">
        <f t="shared" si="3"/>
        <v>4527.25543206168</v>
      </c>
    </row>
    <row r="22" spans="1:7" x14ac:dyDescent="0.25">
      <c r="A22" s="21" t="s">
        <v>1673</v>
      </c>
      <c r="B22" s="21">
        <v>1085</v>
      </c>
      <c r="C22" s="19">
        <f t="shared" si="0"/>
        <v>0.10864123360368479</v>
      </c>
      <c r="D22" s="18">
        <f t="shared" si="1"/>
        <v>16340.619305096625</v>
      </c>
      <c r="E22" s="18">
        <f t="shared" si="2"/>
        <v>10643.36437368579</v>
      </c>
      <c r="F22" s="18"/>
      <c r="G22" s="17">
        <f t="shared" si="3"/>
        <v>28068.983678782417</v>
      </c>
    </row>
    <row r="23" spans="1:7" x14ac:dyDescent="0.25">
      <c r="A23" s="21" t="s">
        <v>1672</v>
      </c>
      <c r="B23" s="21">
        <v>115</v>
      </c>
      <c r="C23" s="19">
        <f t="shared" si="0"/>
        <v>1.1514969460298388E-2</v>
      </c>
      <c r="D23" s="18">
        <f t="shared" si="1"/>
        <v>1731.9550415540202</v>
      </c>
      <c r="E23" s="18">
        <f t="shared" si="2"/>
        <v>1128.0985280865125</v>
      </c>
      <c r="F23" s="18"/>
      <c r="G23" s="17">
        <f t="shared" si="3"/>
        <v>2975.0535696405327</v>
      </c>
    </row>
    <row r="24" spans="1:7" x14ac:dyDescent="0.25">
      <c r="A24" s="24" t="s">
        <v>1671</v>
      </c>
      <c r="B24" s="24">
        <v>1534</v>
      </c>
      <c r="C24" s="23">
        <f t="shared" si="0"/>
        <v>0.15359967958345849</v>
      </c>
      <c r="D24" s="22">
        <f t="shared" si="1"/>
        <v>23102.77420646841</v>
      </c>
      <c r="E24" s="22">
        <f t="shared" si="2"/>
        <v>15047.853409432262</v>
      </c>
      <c r="F24" s="22"/>
      <c r="G24" s="6">
        <f t="shared" si="3"/>
        <v>39684.627615900674</v>
      </c>
    </row>
    <row r="25" spans="1:7" x14ac:dyDescent="0.25">
      <c r="A25" s="21" t="s">
        <v>1670</v>
      </c>
      <c r="B25" s="21">
        <v>98</v>
      </c>
      <c r="C25" s="19">
        <f t="shared" si="0"/>
        <v>9.8127565835586256E-3</v>
      </c>
      <c r="D25" s="18">
        <f t="shared" si="1"/>
        <v>1475.9269049764694</v>
      </c>
      <c r="E25" s="18">
        <f t="shared" si="2"/>
        <v>961.33613697807141</v>
      </c>
      <c r="F25" s="18"/>
      <c r="G25" s="17">
        <f t="shared" si="3"/>
        <v>2535.2630419545408</v>
      </c>
    </row>
    <row r="26" spans="1:7" x14ac:dyDescent="0.25">
      <c r="A26" s="21" t="s">
        <v>1669</v>
      </c>
      <c r="B26" s="21">
        <v>243</v>
      </c>
      <c r="C26" s="19">
        <f t="shared" si="0"/>
        <v>2.4331631120456592E-2</v>
      </c>
      <c r="D26" s="18">
        <f t="shared" si="1"/>
        <v>3659.6963051967555</v>
      </c>
      <c r="E26" s="18">
        <f t="shared" si="2"/>
        <v>2383.7212376088914</v>
      </c>
      <c r="F26" s="18"/>
      <c r="G26" s="17">
        <f t="shared" si="3"/>
        <v>6286.4175428056469</v>
      </c>
    </row>
    <row r="27" spans="1:7" x14ac:dyDescent="0.25">
      <c r="A27" s="21" t="s">
        <v>1668</v>
      </c>
      <c r="B27" s="21">
        <v>49</v>
      </c>
      <c r="C27" s="19">
        <f t="shared" si="0"/>
        <v>4.9063782917793128E-3</v>
      </c>
      <c r="D27" s="18">
        <f t="shared" si="1"/>
        <v>737.96345248823468</v>
      </c>
      <c r="E27" s="18">
        <f t="shared" si="2"/>
        <v>480.6680684890357</v>
      </c>
      <c r="F27" s="18"/>
      <c r="G27" s="17">
        <f t="shared" si="3"/>
        <v>1267.6315209772704</v>
      </c>
    </row>
    <row r="28" spans="1:7" x14ac:dyDescent="0.25">
      <c r="A28" s="21" t="s">
        <v>1667</v>
      </c>
      <c r="B28" s="21">
        <v>65</v>
      </c>
      <c r="C28" s="19">
        <f t="shared" si="0"/>
        <v>6.5084609992990886E-3</v>
      </c>
      <c r="D28" s="18">
        <f t="shared" si="1"/>
        <v>978.93111044357659</v>
      </c>
      <c r="E28" s="18">
        <f t="shared" si="2"/>
        <v>637.62090717933313</v>
      </c>
      <c r="F28" s="18"/>
      <c r="G28" s="17">
        <f t="shared" si="3"/>
        <v>1681.5520176229097</v>
      </c>
    </row>
    <row r="29" spans="1:7" x14ac:dyDescent="0.25">
      <c r="A29" s="21" t="s">
        <v>1666</v>
      </c>
      <c r="B29" s="21">
        <v>127</v>
      </c>
      <c r="C29" s="19">
        <f t="shared" si="0"/>
        <v>1.271653149093822E-2</v>
      </c>
      <c r="D29" s="18">
        <f t="shared" si="1"/>
        <v>1912.6807850205269</v>
      </c>
      <c r="E29" s="18">
        <f t="shared" si="2"/>
        <v>1245.8131571042356</v>
      </c>
      <c r="F29" s="18"/>
      <c r="G29" s="17">
        <f t="shared" si="3"/>
        <v>3285.4939421247627</v>
      </c>
    </row>
    <row r="30" spans="1:7" x14ac:dyDescent="0.25">
      <c r="A30" s="21" t="s">
        <v>1665</v>
      </c>
      <c r="B30" s="21">
        <v>63</v>
      </c>
      <c r="C30" s="19">
        <f t="shared" si="0"/>
        <v>6.3082006608591165E-3</v>
      </c>
      <c r="D30" s="18">
        <f t="shared" si="1"/>
        <v>948.81015319915889</v>
      </c>
      <c r="E30" s="18">
        <f t="shared" si="2"/>
        <v>618.00180234304594</v>
      </c>
      <c r="F30" s="18"/>
      <c r="G30" s="17">
        <f t="shared" si="3"/>
        <v>1629.8119555422049</v>
      </c>
    </row>
    <row r="31" spans="1:7" x14ac:dyDescent="0.25">
      <c r="A31" s="21" t="s">
        <v>1664</v>
      </c>
      <c r="B31" s="21">
        <v>545</v>
      </c>
      <c r="C31" s="19">
        <f t="shared" si="0"/>
        <v>5.4570942224892359E-2</v>
      </c>
      <c r="D31" s="18">
        <f t="shared" si="1"/>
        <v>8207.9608491038343</v>
      </c>
      <c r="E31" s="18">
        <f t="shared" si="2"/>
        <v>5346.2060678882544</v>
      </c>
      <c r="F31" s="18"/>
      <c r="G31" s="17">
        <f t="shared" si="3"/>
        <v>14099.16691699209</v>
      </c>
    </row>
    <row r="32" spans="1:7" x14ac:dyDescent="0.25">
      <c r="A32" s="21" t="s">
        <v>1663</v>
      </c>
      <c r="B32" s="21">
        <v>69</v>
      </c>
      <c r="C32" s="19">
        <f t="shared" si="0"/>
        <v>6.9089816761790327E-3</v>
      </c>
      <c r="D32" s="18">
        <f t="shared" si="1"/>
        <v>1039.1730249324121</v>
      </c>
      <c r="E32" s="18">
        <f t="shared" si="2"/>
        <v>676.85911685190752</v>
      </c>
      <c r="F32" s="18"/>
      <c r="G32" s="17">
        <f t="shared" si="3"/>
        <v>1785.0321417843197</v>
      </c>
    </row>
    <row r="33" spans="1:7" x14ac:dyDescent="0.25">
      <c r="A33" s="21" t="s">
        <v>1662</v>
      </c>
      <c r="B33" s="21">
        <v>75</v>
      </c>
      <c r="C33" s="19">
        <f t="shared" si="0"/>
        <v>7.5097626914989489E-3</v>
      </c>
      <c r="D33" s="18">
        <f t="shared" si="1"/>
        <v>1129.5358966656654</v>
      </c>
      <c r="E33" s="18">
        <f t="shared" si="2"/>
        <v>735.71643136076898</v>
      </c>
      <c r="F33" s="18"/>
      <c r="G33" s="17">
        <f t="shared" si="3"/>
        <v>1940.2523280264345</v>
      </c>
    </row>
    <row r="34" spans="1:7" x14ac:dyDescent="0.25">
      <c r="A34" s="21" t="s">
        <v>1661</v>
      </c>
      <c r="B34" s="21">
        <v>94</v>
      </c>
      <c r="C34" s="19">
        <f t="shared" si="0"/>
        <v>9.4122359066786815E-3</v>
      </c>
      <c r="D34" s="18">
        <f t="shared" si="1"/>
        <v>1415.6849904876337</v>
      </c>
      <c r="E34" s="18">
        <f t="shared" si="2"/>
        <v>922.09792730549702</v>
      </c>
      <c r="F34" s="18"/>
      <c r="G34" s="17">
        <f t="shared" si="3"/>
        <v>2431.7829177931308</v>
      </c>
    </row>
    <row r="35" spans="1:7" x14ac:dyDescent="0.25">
      <c r="A35" s="21" t="s">
        <v>1660</v>
      </c>
      <c r="B35" s="21">
        <v>106</v>
      </c>
      <c r="C35" s="19">
        <f t="shared" ref="C35:C66" si="4">B35/$B$67</f>
        <v>1.0613797937318514E-2</v>
      </c>
      <c r="D35" s="18">
        <f t="shared" ref="D35:D66" si="5">$D$2*C35</f>
        <v>1596.4107339541404</v>
      </c>
      <c r="E35" s="18">
        <f t="shared" ref="E35:E66" si="6">$E$2*C35</f>
        <v>1039.8125563232202</v>
      </c>
      <c r="F35" s="18"/>
      <c r="G35" s="17">
        <f t="shared" ref="G35:G67" si="7">SUM(B35+D35+E35)</f>
        <v>2742.2232902773603</v>
      </c>
    </row>
    <row r="36" spans="1:7" x14ac:dyDescent="0.25">
      <c r="A36" s="24" t="s">
        <v>1659</v>
      </c>
      <c r="B36" s="24">
        <v>972</v>
      </c>
      <c r="C36" s="23">
        <f t="shared" si="4"/>
        <v>9.7326524481826368E-2</v>
      </c>
      <c r="D36" s="22">
        <f t="shared" si="5"/>
        <v>14638.785220787022</v>
      </c>
      <c r="E36" s="22">
        <f t="shared" si="6"/>
        <v>9534.8849504355658</v>
      </c>
      <c r="F36" s="22"/>
      <c r="G36" s="6">
        <f t="shared" si="7"/>
        <v>25145.670171222588</v>
      </c>
    </row>
    <row r="37" spans="1:7" x14ac:dyDescent="0.25">
      <c r="A37" s="21" t="s">
        <v>1658</v>
      </c>
      <c r="B37" s="21">
        <v>149</v>
      </c>
      <c r="C37" s="19">
        <f t="shared" si="4"/>
        <v>1.4919395213777911E-2</v>
      </c>
      <c r="D37" s="18">
        <f t="shared" si="5"/>
        <v>2244.011314709122</v>
      </c>
      <c r="E37" s="18">
        <f t="shared" si="6"/>
        <v>1461.6233103033944</v>
      </c>
      <c r="F37" s="18"/>
      <c r="G37" s="17">
        <f t="shared" si="7"/>
        <v>3854.6346250125162</v>
      </c>
    </row>
    <row r="38" spans="1:7" x14ac:dyDescent="0.25">
      <c r="A38" s="21" t="s">
        <v>1657</v>
      </c>
      <c r="B38" s="21">
        <v>150</v>
      </c>
      <c r="C38" s="19">
        <f t="shared" si="4"/>
        <v>1.5019525382997898E-2</v>
      </c>
      <c r="D38" s="18">
        <f t="shared" si="5"/>
        <v>2259.0717933313308</v>
      </c>
      <c r="E38" s="18">
        <f t="shared" si="6"/>
        <v>1471.432862721538</v>
      </c>
      <c r="F38" s="18"/>
      <c r="G38" s="17">
        <f t="shared" si="7"/>
        <v>3880.504656052869</v>
      </c>
    </row>
    <row r="39" spans="1:7" x14ac:dyDescent="0.25">
      <c r="A39" s="21" t="s">
        <v>1656</v>
      </c>
      <c r="B39" s="21">
        <v>159</v>
      </c>
      <c r="C39" s="19">
        <f t="shared" si="4"/>
        <v>1.592069690597777E-2</v>
      </c>
      <c r="D39" s="18">
        <f t="shared" si="5"/>
        <v>2394.6161009312104</v>
      </c>
      <c r="E39" s="18">
        <f t="shared" si="6"/>
        <v>1559.7188344848303</v>
      </c>
      <c r="F39" s="18"/>
      <c r="G39" s="17">
        <f t="shared" si="7"/>
        <v>4113.3349354160409</v>
      </c>
    </row>
    <row r="40" spans="1:7" x14ac:dyDescent="0.25">
      <c r="A40" s="21" t="s">
        <v>1655</v>
      </c>
      <c r="B40" s="21">
        <v>162</v>
      </c>
      <c r="C40" s="19">
        <f t="shared" si="4"/>
        <v>1.622108741363773E-2</v>
      </c>
      <c r="D40" s="18">
        <f t="shared" si="5"/>
        <v>2439.7975367978374</v>
      </c>
      <c r="E40" s="18">
        <f t="shared" si="6"/>
        <v>1589.1474917392611</v>
      </c>
      <c r="F40" s="18"/>
      <c r="G40" s="17">
        <f t="shared" si="7"/>
        <v>4190.9450285370986</v>
      </c>
    </row>
    <row r="41" spans="1:7" x14ac:dyDescent="0.25">
      <c r="A41" s="21" t="s">
        <v>1654</v>
      </c>
      <c r="B41" s="21">
        <v>222</v>
      </c>
      <c r="C41" s="19">
        <f t="shared" si="4"/>
        <v>2.2228897566836887E-2</v>
      </c>
      <c r="D41" s="18">
        <f t="shared" si="5"/>
        <v>3343.4262541303692</v>
      </c>
      <c r="E41" s="18">
        <f t="shared" si="6"/>
        <v>2177.7206368278762</v>
      </c>
      <c r="F41" s="18"/>
      <c r="G41" s="17">
        <f t="shared" si="7"/>
        <v>5743.1468909582454</v>
      </c>
    </row>
    <row r="42" spans="1:7" x14ac:dyDescent="0.25">
      <c r="A42" s="21" t="s">
        <v>1653</v>
      </c>
      <c r="B42" s="21">
        <v>130</v>
      </c>
      <c r="C42" s="19">
        <f t="shared" si="4"/>
        <v>1.3016921998598177E-2</v>
      </c>
      <c r="D42" s="18">
        <f t="shared" si="5"/>
        <v>1957.8622208871532</v>
      </c>
      <c r="E42" s="18">
        <f t="shared" si="6"/>
        <v>1275.2418143586663</v>
      </c>
      <c r="F42" s="18"/>
      <c r="G42" s="17">
        <f t="shared" si="7"/>
        <v>3363.1040352458194</v>
      </c>
    </row>
    <row r="43" spans="1:7" x14ac:dyDescent="0.25">
      <c r="A43" s="24" t="s">
        <v>1652</v>
      </c>
      <c r="B43" s="24">
        <v>872</v>
      </c>
      <c r="C43" s="23">
        <f t="shared" si="4"/>
        <v>8.731350755982778E-2</v>
      </c>
      <c r="D43" s="22">
        <f t="shared" si="5"/>
        <v>13132.737358566137</v>
      </c>
      <c r="E43" s="22">
        <f t="shared" si="6"/>
        <v>8553.9297086212082</v>
      </c>
      <c r="F43" s="22"/>
      <c r="G43" s="6">
        <f t="shared" si="7"/>
        <v>22558.667067187343</v>
      </c>
    </row>
    <row r="44" spans="1:7" x14ac:dyDescent="0.25">
      <c r="A44" s="21" t="s">
        <v>1651</v>
      </c>
      <c r="B44" s="21">
        <v>60</v>
      </c>
      <c r="C44" s="19">
        <f t="shared" si="4"/>
        <v>6.0078101531991588E-3</v>
      </c>
      <c r="D44" s="18">
        <f t="shared" si="5"/>
        <v>903.62871733253223</v>
      </c>
      <c r="E44" s="18">
        <f t="shared" si="6"/>
        <v>588.57314508861521</v>
      </c>
      <c r="F44" s="18"/>
      <c r="G44" s="17">
        <f t="shared" si="7"/>
        <v>1552.2018624211473</v>
      </c>
    </row>
    <row r="45" spans="1:7" x14ac:dyDescent="0.25">
      <c r="A45" s="21" t="s">
        <v>1650</v>
      </c>
      <c r="B45" s="21">
        <v>385</v>
      </c>
      <c r="C45" s="19">
        <f t="shared" si="4"/>
        <v>3.85501151496946E-2</v>
      </c>
      <c r="D45" s="18">
        <f t="shared" si="5"/>
        <v>5798.284269550415</v>
      </c>
      <c r="E45" s="18">
        <f t="shared" si="6"/>
        <v>3776.6776809852804</v>
      </c>
      <c r="F45" s="18"/>
      <c r="G45" s="17">
        <f t="shared" si="7"/>
        <v>9959.961950535695</v>
      </c>
    </row>
    <row r="46" spans="1:7" x14ac:dyDescent="0.25">
      <c r="A46" s="21" t="s">
        <v>1649</v>
      </c>
      <c r="B46" s="21">
        <v>206</v>
      </c>
      <c r="C46" s="19">
        <f t="shared" si="4"/>
        <v>2.0626814859317111E-2</v>
      </c>
      <c r="D46" s="18">
        <f t="shared" si="5"/>
        <v>3102.4585961750272</v>
      </c>
      <c r="E46" s="18">
        <f t="shared" si="6"/>
        <v>2020.7677981375787</v>
      </c>
      <c r="F46" s="18"/>
      <c r="G46" s="17">
        <f t="shared" si="7"/>
        <v>5329.2263943126054</v>
      </c>
    </row>
    <row r="47" spans="1:7" x14ac:dyDescent="0.25">
      <c r="A47" s="21" t="s">
        <v>1648</v>
      </c>
      <c r="B47" s="21">
        <v>221</v>
      </c>
      <c r="C47" s="19">
        <f t="shared" si="4"/>
        <v>2.2128767397616902E-2</v>
      </c>
      <c r="D47" s="18">
        <f t="shared" si="5"/>
        <v>3328.3657755081604</v>
      </c>
      <c r="E47" s="18">
        <f t="shared" si="6"/>
        <v>2167.9110844097327</v>
      </c>
      <c r="F47" s="18"/>
      <c r="G47" s="17">
        <f t="shared" si="7"/>
        <v>5717.2768599178926</v>
      </c>
    </row>
    <row r="48" spans="1:7" x14ac:dyDescent="0.25">
      <c r="A48" s="24" t="s">
        <v>66</v>
      </c>
      <c r="B48" s="24">
        <v>1260</v>
      </c>
      <c r="C48" s="23">
        <f t="shared" si="4"/>
        <v>0.12616401321718235</v>
      </c>
      <c r="D48" s="22">
        <f t="shared" si="5"/>
        <v>18976.203063983179</v>
      </c>
      <c r="E48" s="22">
        <f t="shared" si="6"/>
        <v>12360.03604686092</v>
      </c>
      <c r="F48" s="22"/>
      <c r="G48" s="6">
        <f t="shared" si="7"/>
        <v>32596.239110844101</v>
      </c>
    </row>
    <row r="49" spans="1:7" x14ac:dyDescent="0.25">
      <c r="A49" s="21" t="s">
        <v>1647</v>
      </c>
      <c r="B49" s="21">
        <v>351</v>
      </c>
      <c r="C49" s="19">
        <f t="shared" si="4"/>
        <v>3.5145689396215082E-2</v>
      </c>
      <c r="D49" s="18">
        <f t="shared" si="5"/>
        <v>5286.2279963953142</v>
      </c>
      <c r="E49" s="18">
        <f t="shared" si="6"/>
        <v>3443.1528987683992</v>
      </c>
      <c r="F49" s="18"/>
      <c r="G49" s="17">
        <f t="shared" si="7"/>
        <v>9080.3808951637129</v>
      </c>
    </row>
    <row r="50" spans="1:7" x14ac:dyDescent="0.25">
      <c r="A50" s="21" t="s">
        <v>1646</v>
      </c>
      <c r="B50" s="21">
        <v>146</v>
      </c>
      <c r="C50" s="19">
        <f t="shared" si="4"/>
        <v>1.4619004706117954E-2</v>
      </c>
      <c r="D50" s="18">
        <f t="shared" si="5"/>
        <v>2198.8298788424954</v>
      </c>
      <c r="E50" s="18">
        <f t="shared" si="6"/>
        <v>1432.1946530489638</v>
      </c>
      <c r="F50" s="18"/>
      <c r="G50" s="17">
        <f t="shared" si="7"/>
        <v>3777.0245318914594</v>
      </c>
    </row>
    <row r="51" spans="1:7" x14ac:dyDescent="0.25">
      <c r="A51" s="21" t="s">
        <v>1645</v>
      </c>
      <c r="B51" s="21">
        <v>49</v>
      </c>
      <c r="C51" s="19">
        <f t="shared" si="4"/>
        <v>4.9063782917793128E-3</v>
      </c>
      <c r="D51" s="18">
        <f t="shared" si="5"/>
        <v>737.96345248823468</v>
      </c>
      <c r="E51" s="18">
        <f t="shared" si="6"/>
        <v>480.6680684890357</v>
      </c>
      <c r="F51" s="18"/>
      <c r="G51" s="17">
        <f t="shared" si="7"/>
        <v>1267.6315209772704</v>
      </c>
    </row>
    <row r="52" spans="1:7" x14ac:dyDescent="0.25">
      <c r="A52" s="21" t="s">
        <v>1644</v>
      </c>
      <c r="B52" s="21">
        <v>207</v>
      </c>
      <c r="C52" s="19">
        <f t="shared" si="4"/>
        <v>2.07269450285371E-2</v>
      </c>
      <c r="D52" s="18">
        <f t="shared" si="5"/>
        <v>3117.5190747972365</v>
      </c>
      <c r="E52" s="18">
        <f t="shared" si="6"/>
        <v>2030.5773505557227</v>
      </c>
      <c r="F52" s="18"/>
      <c r="G52" s="17">
        <f t="shared" si="7"/>
        <v>5355.0964253529592</v>
      </c>
    </row>
    <row r="53" spans="1:7" x14ac:dyDescent="0.25">
      <c r="A53" s="21" t="s">
        <v>1643</v>
      </c>
      <c r="B53" s="21">
        <v>507</v>
      </c>
      <c r="C53" s="19">
        <f t="shared" si="4"/>
        <v>5.0765995794532892E-2</v>
      </c>
      <c r="D53" s="18">
        <f t="shared" si="5"/>
        <v>7635.6626614598981</v>
      </c>
      <c r="E53" s="18">
        <f t="shared" si="6"/>
        <v>4973.4430759987981</v>
      </c>
      <c r="F53" s="18"/>
      <c r="G53" s="17">
        <f t="shared" si="7"/>
        <v>13116.105737458696</v>
      </c>
    </row>
    <row r="54" spans="1:7" x14ac:dyDescent="0.25">
      <c r="A54" s="24" t="s">
        <v>988</v>
      </c>
      <c r="B54" s="24">
        <v>537</v>
      </c>
      <c r="C54" s="23">
        <f t="shared" si="4"/>
        <v>5.3769900871132474E-2</v>
      </c>
      <c r="D54" s="22">
        <f t="shared" si="5"/>
        <v>8087.4770201261645</v>
      </c>
      <c r="E54" s="22">
        <f t="shared" si="6"/>
        <v>5267.7296485431061</v>
      </c>
      <c r="F54" s="22"/>
      <c r="G54" s="6">
        <f t="shared" si="7"/>
        <v>13892.206668669271</v>
      </c>
    </row>
    <row r="55" spans="1:7" x14ac:dyDescent="0.25">
      <c r="A55" s="21" t="s">
        <v>1642</v>
      </c>
      <c r="B55" s="21">
        <v>303</v>
      </c>
      <c r="C55" s="19">
        <f t="shared" si="4"/>
        <v>3.0339441273655753E-2</v>
      </c>
      <c r="D55" s="18">
        <f t="shared" si="5"/>
        <v>4563.3250225292877</v>
      </c>
      <c r="E55" s="18">
        <f t="shared" si="6"/>
        <v>2972.294382697507</v>
      </c>
      <c r="F55" s="18"/>
      <c r="G55" s="17">
        <f t="shared" si="7"/>
        <v>7838.6194052267947</v>
      </c>
    </row>
    <row r="56" spans="1:7" x14ac:dyDescent="0.25">
      <c r="A56" s="21" t="s">
        <v>1641</v>
      </c>
      <c r="B56" s="21">
        <v>43</v>
      </c>
      <c r="C56" s="19">
        <f t="shared" si="4"/>
        <v>4.3055972764593975E-3</v>
      </c>
      <c r="D56" s="18">
        <f t="shared" si="5"/>
        <v>647.60058075498148</v>
      </c>
      <c r="E56" s="18">
        <f t="shared" si="6"/>
        <v>421.81075398017424</v>
      </c>
      <c r="F56" s="18"/>
      <c r="G56" s="17">
        <f t="shared" si="7"/>
        <v>1112.4113347351558</v>
      </c>
    </row>
    <row r="57" spans="1:7" x14ac:dyDescent="0.25">
      <c r="A57" s="21" t="s">
        <v>1640</v>
      </c>
      <c r="B57" s="21">
        <v>71</v>
      </c>
      <c r="C57" s="19">
        <f t="shared" si="4"/>
        <v>7.1092420146190048E-3</v>
      </c>
      <c r="D57" s="18">
        <f t="shared" si="5"/>
        <v>1069.2939821768298</v>
      </c>
      <c r="E57" s="18">
        <f t="shared" si="6"/>
        <v>696.47822168819471</v>
      </c>
      <c r="F57" s="18"/>
      <c r="G57" s="17">
        <f t="shared" si="7"/>
        <v>1836.7722038650245</v>
      </c>
    </row>
    <row r="58" spans="1:7" x14ac:dyDescent="0.25">
      <c r="A58" s="21" t="s">
        <v>1639</v>
      </c>
      <c r="B58" s="21">
        <v>70</v>
      </c>
      <c r="C58" s="19">
        <f t="shared" si="4"/>
        <v>7.0091118453990183E-3</v>
      </c>
      <c r="D58" s="18">
        <f t="shared" si="5"/>
        <v>1054.2335035546209</v>
      </c>
      <c r="E58" s="18">
        <f t="shared" si="6"/>
        <v>686.66866927005105</v>
      </c>
      <c r="F58" s="18"/>
      <c r="G58" s="17">
        <f t="shared" si="7"/>
        <v>1810.9021728246721</v>
      </c>
    </row>
    <row r="59" spans="1:7" x14ac:dyDescent="0.25">
      <c r="A59" s="21" t="s">
        <v>1638</v>
      </c>
      <c r="B59" s="21">
        <v>50</v>
      </c>
      <c r="C59" s="19">
        <f t="shared" si="4"/>
        <v>5.0065084609992993E-3</v>
      </c>
      <c r="D59" s="18">
        <f t="shared" si="5"/>
        <v>753.02393111044364</v>
      </c>
      <c r="E59" s="18">
        <f t="shared" si="6"/>
        <v>490.47762090717936</v>
      </c>
      <c r="F59" s="18"/>
      <c r="G59" s="17">
        <f t="shared" si="7"/>
        <v>1293.501552017623</v>
      </c>
    </row>
    <row r="60" spans="1:7" x14ac:dyDescent="0.25">
      <c r="A60" s="24" t="s">
        <v>1637</v>
      </c>
      <c r="B60" s="24">
        <v>758</v>
      </c>
      <c r="C60" s="23">
        <f t="shared" si="4"/>
        <v>7.5898668268749372E-2</v>
      </c>
      <c r="D60" s="22">
        <f t="shared" si="5"/>
        <v>11415.842795634324</v>
      </c>
      <c r="E60" s="22">
        <f t="shared" si="6"/>
        <v>7435.6407329528383</v>
      </c>
      <c r="F60" s="22"/>
      <c r="G60" s="6">
        <f t="shared" si="7"/>
        <v>19609.483528587163</v>
      </c>
    </row>
    <row r="61" spans="1:7" x14ac:dyDescent="0.25">
      <c r="A61" s="21" t="s">
        <v>1636</v>
      </c>
      <c r="B61" s="21">
        <v>54</v>
      </c>
      <c r="C61" s="19">
        <f t="shared" si="4"/>
        <v>5.4070291378792434E-3</v>
      </c>
      <c r="D61" s="18">
        <f t="shared" si="5"/>
        <v>813.26584559927915</v>
      </c>
      <c r="E61" s="18">
        <f t="shared" si="6"/>
        <v>529.71583057975374</v>
      </c>
      <c r="F61" s="18"/>
      <c r="G61" s="17">
        <f t="shared" si="7"/>
        <v>1396.981676179033</v>
      </c>
    </row>
    <row r="62" spans="1:7" x14ac:dyDescent="0.25">
      <c r="A62" s="21" t="s">
        <v>1635</v>
      </c>
      <c r="B62" s="21">
        <v>5</v>
      </c>
      <c r="C62" s="19">
        <f t="shared" si="4"/>
        <v>5.0065084609992986E-4</v>
      </c>
      <c r="D62" s="18">
        <f t="shared" si="5"/>
        <v>75.302393111044353</v>
      </c>
      <c r="E62" s="18">
        <f t="shared" si="6"/>
        <v>49.047762090717931</v>
      </c>
      <c r="F62" s="18"/>
      <c r="G62" s="17">
        <f t="shared" si="7"/>
        <v>129.35015520176228</v>
      </c>
    </row>
    <row r="63" spans="1:7" x14ac:dyDescent="0.25">
      <c r="A63" s="21" t="s">
        <v>1634</v>
      </c>
      <c r="B63" s="21">
        <v>572</v>
      </c>
      <c r="C63" s="19">
        <f t="shared" si="4"/>
        <v>5.7274456793831981E-2</v>
      </c>
      <c r="D63" s="18">
        <f t="shared" si="5"/>
        <v>8614.5937719034737</v>
      </c>
      <c r="E63" s="18">
        <f t="shared" si="6"/>
        <v>5611.0639831781318</v>
      </c>
      <c r="F63" s="18"/>
      <c r="G63" s="17">
        <f t="shared" si="7"/>
        <v>14797.657755081606</v>
      </c>
    </row>
    <row r="64" spans="1:7" x14ac:dyDescent="0.25">
      <c r="A64" s="21" t="s">
        <v>1633</v>
      </c>
      <c r="B64" s="21">
        <v>65</v>
      </c>
      <c r="C64" s="19">
        <f t="shared" si="4"/>
        <v>6.5084609992990886E-3</v>
      </c>
      <c r="D64" s="18">
        <f t="shared" si="5"/>
        <v>978.93111044357659</v>
      </c>
      <c r="E64" s="18">
        <f t="shared" si="6"/>
        <v>637.62090717933313</v>
      </c>
      <c r="F64" s="18"/>
      <c r="G64" s="17">
        <f t="shared" si="7"/>
        <v>1681.5520176229097</v>
      </c>
    </row>
    <row r="65" spans="1:7" x14ac:dyDescent="0.25">
      <c r="A65" s="21" t="s">
        <v>1632</v>
      </c>
      <c r="B65" s="21">
        <v>6</v>
      </c>
      <c r="C65" s="19">
        <f t="shared" si="4"/>
        <v>6.007810153199159E-4</v>
      </c>
      <c r="D65" s="18">
        <f t="shared" si="5"/>
        <v>90.362871733253229</v>
      </c>
      <c r="E65" s="18">
        <f t="shared" si="6"/>
        <v>58.857314508861521</v>
      </c>
      <c r="F65" s="18"/>
      <c r="G65" s="17">
        <f t="shared" si="7"/>
        <v>155.22018624211475</v>
      </c>
    </row>
    <row r="66" spans="1:7" x14ac:dyDescent="0.25">
      <c r="A66" s="20" t="s">
        <v>1631</v>
      </c>
      <c r="B66" s="20">
        <v>56</v>
      </c>
      <c r="C66" s="19">
        <f t="shared" si="4"/>
        <v>5.6072894763192146E-3</v>
      </c>
      <c r="D66" s="18">
        <f t="shared" si="5"/>
        <v>843.38680284369673</v>
      </c>
      <c r="E66" s="18">
        <f t="shared" si="6"/>
        <v>549.33493541604082</v>
      </c>
      <c r="F66" s="18"/>
      <c r="G66" s="17">
        <f t="shared" si="7"/>
        <v>1448.7217382597375</v>
      </c>
    </row>
    <row r="67" spans="1:7" s="13" customFormat="1" x14ac:dyDescent="0.25">
      <c r="A67" s="16" t="s">
        <v>1014</v>
      </c>
      <c r="B67" s="16">
        <v>9987</v>
      </c>
      <c r="C67" s="15"/>
      <c r="D67" s="6">
        <f>SUM(D60+D54+D48+D43+D36+D24+D18+D12++D3)</f>
        <v>170800.88805447082</v>
      </c>
      <c r="E67" s="6">
        <f>SUM(E60+E54+E48+E43+E36+E24+E18+E12++E3)</f>
        <v>111250.13397416643</v>
      </c>
      <c r="F67" s="6"/>
      <c r="G67" s="14">
        <f t="shared" si="7"/>
        <v>292038.02202863724</v>
      </c>
    </row>
  </sheetData>
  <mergeCells count="1">
    <mergeCell ref="G1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F42A1-EF2A-4969-99C6-FB06C45C3905}">
  <dimension ref="A1:D257"/>
  <sheetViews>
    <sheetView tabSelected="1" zoomScale="85" zoomScaleNormal="85" workbookViewId="0"/>
  </sheetViews>
  <sheetFormatPr defaultColWidth="9.109375" defaultRowHeight="14.4" x14ac:dyDescent="0.3"/>
  <cols>
    <col min="1" max="1" width="19.5546875" style="76" customWidth="1"/>
    <col min="2" max="2" width="28.88671875" style="68" bestFit="1" customWidth="1"/>
    <col min="3" max="3" width="31" style="68" bestFit="1" customWidth="1"/>
    <col min="4" max="4" width="63.5546875" style="69" bestFit="1" customWidth="1"/>
  </cols>
  <sheetData>
    <row r="1" spans="1:4" s="1" customFormat="1" ht="18" x14ac:dyDescent="0.35">
      <c r="A1" s="74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75" t="s">
        <v>1922</v>
      </c>
      <c r="B2" s="75" t="s">
        <v>1961</v>
      </c>
      <c r="C2" s="75" t="s">
        <v>1962</v>
      </c>
      <c r="D2" s="75" t="s">
        <v>2167</v>
      </c>
    </row>
    <row r="3" spans="1:4" ht="15.6" x14ac:dyDescent="0.3">
      <c r="A3" s="36" t="s">
        <v>1922</v>
      </c>
      <c r="B3" s="36" t="s">
        <v>1961</v>
      </c>
      <c r="C3" s="36" t="s">
        <v>1962</v>
      </c>
      <c r="D3" s="37" t="s">
        <v>1968</v>
      </c>
    </row>
    <row r="4" spans="1:4" ht="15.6" x14ac:dyDescent="0.3">
      <c r="A4" s="75" t="s">
        <v>1922</v>
      </c>
      <c r="B4" s="75" t="s">
        <v>1961</v>
      </c>
      <c r="C4" s="75" t="s">
        <v>1962</v>
      </c>
      <c r="D4" s="75" t="s">
        <v>2156</v>
      </c>
    </row>
    <row r="5" spans="1:4" ht="15.6" x14ac:dyDescent="0.3">
      <c r="A5" s="75" t="s">
        <v>1922</v>
      </c>
      <c r="B5" s="75" t="s">
        <v>1961</v>
      </c>
      <c r="C5" s="75" t="s">
        <v>1962</v>
      </c>
      <c r="D5" s="75" t="s">
        <v>2169</v>
      </c>
    </row>
    <row r="6" spans="1:4" ht="15.6" x14ac:dyDescent="0.3">
      <c r="A6" s="75" t="s">
        <v>1922</v>
      </c>
      <c r="B6" s="75" t="s">
        <v>1961</v>
      </c>
      <c r="C6" s="75" t="s">
        <v>1962</v>
      </c>
      <c r="D6" s="75" t="s">
        <v>2170</v>
      </c>
    </row>
    <row r="7" spans="1:4" ht="15.6" x14ac:dyDescent="0.3">
      <c r="A7" s="75" t="s">
        <v>1922</v>
      </c>
      <c r="B7" s="75" t="s">
        <v>1961</v>
      </c>
      <c r="C7" s="75" t="s">
        <v>1962</v>
      </c>
      <c r="D7" s="75" t="s">
        <v>2165</v>
      </c>
    </row>
    <row r="8" spans="1:4" ht="15.6" x14ac:dyDescent="0.3">
      <c r="A8" s="36" t="s">
        <v>1922</v>
      </c>
      <c r="B8" s="36" t="s">
        <v>1961</v>
      </c>
      <c r="C8" s="36" t="s">
        <v>1962</v>
      </c>
      <c r="D8" s="37" t="s">
        <v>1963</v>
      </c>
    </row>
    <row r="9" spans="1:4" ht="15.6" x14ac:dyDescent="0.3">
      <c r="A9" s="36" t="s">
        <v>1922</v>
      </c>
      <c r="B9" s="36" t="s">
        <v>1961</v>
      </c>
      <c r="C9" s="36" t="s">
        <v>1962</v>
      </c>
      <c r="D9" s="37" t="s">
        <v>1964</v>
      </c>
    </row>
    <row r="10" spans="1:4" ht="15.6" x14ac:dyDescent="0.3">
      <c r="A10" s="75" t="s">
        <v>1922</v>
      </c>
      <c r="B10" s="75" t="s">
        <v>1961</v>
      </c>
      <c r="C10" s="75" t="s">
        <v>1962</v>
      </c>
      <c r="D10" s="75" t="s">
        <v>2172</v>
      </c>
    </row>
    <row r="11" spans="1:4" ht="15.6" x14ac:dyDescent="0.3">
      <c r="A11" s="36" t="s">
        <v>1922</v>
      </c>
      <c r="B11" s="36" t="s">
        <v>1961</v>
      </c>
      <c r="C11" s="36" t="s">
        <v>1962</v>
      </c>
      <c r="D11" s="37" t="s">
        <v>1967</v>
      </c>
    </row>
    <row r="12" spans="1:4" ht="15.6" x14ac:dyDescent="0.3">
      <c r="A12" s="75" t="s">
        <v>1922</v>
      </c>
      <c r="B12" s="75" t="s">
        <v>1961</v>
      </c>
      <c r="C12" s="75" t="s">
        <v>1962</v>
      </c>
      <c r="D12" s="75" t="s">
        <v>2171</v>
      </c>
    </row>
    <row r="13" spans="1:4" ht="15.6" x14ac:dyDescent="0.3">
      <c r="A13" s="36" t="s">
        <v>1922</v>
      </c>
      <c r="B13" s="36" t="s">
        <v>1961</v>
      </c>
      <c r="C13" s="36" t="s">
        <v>1962</v>
      </c>
      <c r="D13" s="37" t="s">
        <v>1966</v>
      </c>
    </row>
    <row r="14" spans="1:4" ht="15.6" x14ac:dyDescent="0.3">
      <c r="A14" s="75" t="s">
        <v>1922</v>
      </c>
      <c r="B14" s="75" t="s">
        <v>1961</v>
      </c>
      <c r="C14" s="75" t="s">
        <v>1962</v>
      </c>
      <c r="D14" s="75" t="s">
        <v>2162</v>
      </c>
    </row>
    <row r="15" spans="1:4" ht="15.6" x14ac:dyDescent="0.3">
      <c r="A15" s="75" t="s">
        <v>1922</v>
      </c>
      <c r="B15" s="75" t="s">
        <v>1961</v>
      </c>
      <c r="C15" s="75" t="s">
        <v>1962</v>
      </c>
      <c r="D15" s="75" t="s">
        <v>2168</v>
      </c>
    </row>
    <row r="16" spans="1:4" ht="15.6" x14ac:dyDescent="0.3">
      <c r="A16" s="36" t="s">
        <v>1922</v>
      </c>
      <c r="B16" s="36" t="s">
        <v>1961</v>
      </c>
      <c r="C16" s="36" t="s">
        <v>1962</v>
      </c>
      <c r="D16" s="37" t="s">
        <v>1965</v>
      </c>
    </row>
    <row r="17" spans="1:4" ht="15.6" x14ac:dyDescent="0.3">
      <c r="A17" s="75" t="s">
        <v>1922</v>
      </c>
      <c r="B17" s="75" t="s">
        <v>1961</v>
      </c>
      <c r="C17" s="75" t="s">
        <v>1962</v>
      </c>
      <c r="D17" s="75" t="s">
        <v>2166</v>
      </c>
    </row>
    <row r="18" spans="1:4" ht="15.6" x14ac:dyDescent="0.3">
      <c r="A18" s="75" t="s">
        <v>1922</v>
      </c>
      <c r="B18" s="75" t="s">
        <v>1961</v>
      </c>
      <c r="C18" s="75" t="s">
        <v>1962</v>
      </c>
      <c r="D18" s="75" t="s">
        <v>2164</v>
      </c>
    </row>
    <row r="19" spans="1:4" ht="15.6" x14ac:dyDescent="0.3">
      <c r="A19" s="75" t="s">
        <v>1922</v>
      </c>
      <c r="B19" s="75" t="s">
        <v>1961</v>
      </c>
      <c r="C19" s="75" t="s">
        <v>1962</v>
      </c>
      <c r="D19" s="75" t="s">
        <v>2157</v>
      </c>
    </row>
    <row r="20" spans="1:4" ht="15.6" x14ac:dyDescent="0.3">
      <c r="A20" s="75" t="s">
        <v>1922</v>
      </c>
      <c r="B20" s="75" t="s">
        <v>1961</v>
      </c>
      <c r="C20" s="75" t="s">
        <v>2002</v>
      </c>
      <c r="D20" s="75" t="s">
        <v>2112</v>
      </c>
    </row>
    <row r="21" spans="1:4" ht="15.6" x14ac:dyDescent="0.3">
      <c r="A21" s="75" t="s">
        <v>1922</v>
      </c>
      <c r="B21" s="75" t="s">
        <v>1961</v>
      </c>
      <c r="C21" s="75" t="s">
        <v>2002</v>
      </c>
      <c r="D21" s="75" t="s">
        <v>2003</v>
      </c>
    </row>
    <row r="22" spans="1:4" ht="15.6" x14ac:dyDescent="0.3">
      <c r="A22" s="75" t="s">
        <v>1922</v>
      </c>
      <c r="B22" s="75" t="s">
        <v>1961</v>
      </c>
      <c r="C22" s="75" t="s">
        <v>2002</v>
      </c>
      <c r="D22" s="75" t="s">
        <v>2111</v>
      </c>
    </row>
    <row r="23" spans="1:4" ht="15.6" x14ac:dyDescent="0.3">
      <c r="A23" s="75" t="s">
        <v>1922</v>
      </c>
      <c r="B23" s="75" t="s">
        <v>1961</v>
      </c>
      <c r="C23" s="75" t="s">
        <v>2002</v>
      </c>
      <c r="D23" s="75" t="s">
        <v>2104</v>
      </c>
    </row>
    <row r="24" spans="1:4" ht="15.6" x14ac:dyDescent="0.3">
      <c r="A24" s="75" t="s">
        <v>1922</v>
      </c>
      <c r="B24" s="75" t="s">
        <v>1961</v>
      </c>
      <c r="C24" s="75" t="s">
        <v>2002</v>
      </c>
      <c r="D24" s="75" t="s">
        <v>2101</v>
      </c>
    </row>
    <row r="25" spans="1:4" ht="15.6" x14ac:dyDescent="0.3">
      <c r="A25" s="75" t="s">
        <v>1922</v>
      </c>
      <c r="B25" s="75" t="s">
        <v>1961</v>
      </c>
      <c r="C25" s="75" t="s">
        <v>2002</v>
      </c>
      <c r="D25" s="75" t="s">
        <v>2103</v>
      </c>
    </row>
    <row r="26" spans="1:4" ht="15.6" x14ac:dyDescent="0.3">
      <c r="A26" s="75" t="s">
        <v>1922</v>
      </c>
      <c r="B26" s="75" t="s">
        <v>1961</v>
      </c>
      <c r="C26" s="75" t="s">
        <v>2002</v>
      </c>
      <c r="D26" s="75" t="s">
        <v>2110</v>
      </c>
    </row>
    <row r="27" spans="1:4" ht="15.6" x14ac:dyDescent="0.3">
      <c r="A27" s="75" t="s">
        <v>1922</v>
      </c>
      <c r="B27" s="75" t="s">
        <v>1961</v>
      </c>
      <c r="C27" s="75" t="s">
        <v>2002</v>
      </c>
      <c r="D27" s="75" t="s">
        <v>2109</v>
      </c>
    </row>
    <row r="28" spans="1:4" ht="15.6" x14ac:dyDescent="0.3">
      <c r="A28" s="75" t="s">
        <v>1922</v>
      </c>
      <c r="B28" s="75" t="s">
        <v>1961</v>
      </c>
      <c r="C28" s="75" t="s">
        <v>2002</v>
      </c>
      <c r="D28" s="75" t="s">
        <v>2108</v>
      </c>
    </row>
    <row r="29" spans="1:4" ht="15.6" x14ac:dyDescent="0.3">
      <c r="A29" s="75" t="s">
        <v>1922</v>
      </c>
      <c r="B29" s="75" t="s">
        <v>1961</v>
      </c>
      <c r="C29" s="75" t="s">
        <v>2002</v>
      </c>
      <c r="D29" s="75" t="s">
        <v>2105</v>
      </c>
    </row>
    <row r="30" spans="1:4" ht="15.6" x14ac:dyDescent="0.3">
      <c r="A30" s="75" t="s">
        <v>1922</v>
      </c>
      <c r="B30" s="75" t="s">
        <v>1961</v>
      </c>
      <c r="C30" s="75" t="s">
        <v>2002</v>
      </c>
      <c r="D30" s="75" t="s">
        <v>2106</v>
      </c>
    </row>
    <row r="31" spans="1:4" ht="17.25" customHeight="1" x14ac:dyDescent="0.3">
      <c r="A31" s="75" t="s">
        <v>1922</v>
      </c>
      <c r="B31" s="75" t="s">
        <v>1961</v>
      </c>
      <c r="C31" s="75" t="s">
        <v>2002</v>
      </c>
      <c r="D31" s="75" t="s">
        <v>2100</v>
      </c>
    </row>
    <row r="32" spans="1:4" ht="15.6" x14ac:dyDescent="0.3">
      <c r="A32" s="75" t="s">
        <v>1922</v>
      </c>
      <c r="B32" s="75" t="s">
        <v>1961</v>
      </c>
      <c r="C32" s="75" t="s">
        <v>2002</v>
      </c>
      <c r="D32" s="75" t="s">
        <v>2107</v>
      </c>
    </row>
    <row r="33" spans="1:4" ht="15.6" x14ac:dyDescent="0.3">
      <c r="A33" s="75" t="s">
        <v>1922</v>
      </c>
      <c r="B33" s="75" t="s">
        <v>1961</v>
      </c>
      <c r="C33" s="75" t="s">
        <v>2002</v>
      </c>
      <c r="D33" s="75" t="s">
        <v>2099</v>
      </c>
    </row>
    <row r="34" spans="1:4" ht="15.6" x14ac:dyDescent="0.3">
      <c r="A34" s="75" t="s">
        <v>1922</v>
      </c>
      <c r="B34" s="75" t="s">
        <v>1961</v>
      </c>
      <c r="C34" s="75" t="s">
        <v>2002</v>
      </c>
      <c r="D34" s="75" t="s">
        <v>2102</v>
      </c>
    </row>
    <row r="35" spans="1:4" ht="15.6" x14ac:dyDescent="0.3">
      <c r="A35" s="75" t="s">
        <v>1922</v>
      </c>
      <c r="B35" s="75" t="s">
        <v>1961</v>
      </c>
      <c r="C35" s="75" t="s">
        <v>1999</v>
      </c>
      <c r="D35" s="75" t="s">
        <v>2034</v>
      </c>
    </row>
    <row r="36" spans="1:4" ht="15.6" x14ac:dyDescent="0.3">
      <c r="A36" s="75" t="s">
        <v>1922</v>
      </c>
      <c r="B36" s="75" t="s">
        <v>1961</v>
      </c>
      <c r="C36" s="75" t="s">
        <v>1999</v>
      </c>
      <c r="D36" s="75" t="s">
        <v>2031</v>
      </c>
    </row>
    <row r="37" spans="1:4" ht="15.6" x14ac:dyDescent="0.3">
      <c r="A37" s="75" t="s">
        <v>1922</v>
      </c>
      <c r="B37" s="75" t="s">
        <v>1961</v>
      </c>
      <c r="C37" s="75" t="s">
        <v>1999</v>
      </c>
      <c r="D37" s="75" t="s">
        <v>2000</v>
      </c>
    </row>
    <row r="38" spans="1:4" ht="15.6" x14ac:dyDescent="0.3">
      <c r="A38" s="75" t="s">
        <v>1922</v>
      </c>
      <c r="B38" s="75" t="s">
        <v>1961</v>
      </c>
      <c r="C38" s="75" t="s">
        <v>1999</v>
      </c>
      <c r="D38" s="75" t="s">
        <v>2001</v>
      </c>
    </row>
    <row r="39" spans="1:4" ht="15.6" x14ac:dyDescent="0.3">
      <c r="A39" s="75" t="s">
        <v>1922</v>
      </c>
      <c r="B39" s="75" t="s">
        <v>1961</v>
      </c>
      <c r="C39" s="75" t="s">
        <v>1994</v>
      </c>
      <c r="D39" s="75" t="s">
        <v>1996</v>
      </c>
    </row>
    <row r="40" spans="1:4" ht="15.6" x14ac:dyDescent="0.3">
      <c r="A40" s="75" t="s">
        <v>1922</v>
      </c>
      <c r="B40" s="75" t="s">
        <v>1961</v>
      </c>
      <c r="C40" s="75" t="s">
        <v>1994</v>
      </c>
      <c r="D40" s="75" t="s">
        <v>1998</v>
      </c>
    </row>
    <row r="41" spans="1:4" ht="15.6" x14ac:dyDescent="0.3">
      <c r="A41" s="75" t="s">
        <v>1922</v>
      </c>
      <c r="B41" s="75" t="s">
        <v>1961</v>
      </c>
      <c r="C41" s="75" t="s">
        <v>1994</v>
      </c>
      <c r="D41" s="75" t="s">
        <v>2161</v>
      </c>
    </row>
    <row r="42" spans="1:4" ht="15.6" x14ac:dyDescent="0.3">
      <c r="A42" s="75" t="s">
        <v>1922</v>
      </c>
      <c r="B42" s="75" t="s">
        <v>1961</v>
      </c>
      <c r="C42" s="75" t="s">
        <v>1994</v>
      </c>
      <c r="D42" s="75" t="s">
        <v>2160</v>
      </c>
    </row>
    <row r="43" spans="1:4" ht="15.6" x14ac:dyDescent="0.3">
      <c r="A43" s="75" t="s">
        <v>1922</v>
      </c>
      <c r="B43" s="75" t="s">
        <v>1961</v>
      </c>
      <c r="C43" s="75" t="s">
        <v>1994</v>
      </c>
      <c r="D43" s="75" t="s">
        <v>1995</v>
      </c>
    </row>
    <row r="44" spans="1:4" ht="15.6" x14ac:dyDescent="0.3">
      <c r="A44" s="75" t="s">
        <v>1922</v>
      </c>
      <c r="B44" s="75" t="s">
        <v>1961</v>
      </c>
      <c r="C44" s="75" t="s">
        <v>1994</v>
      </c>
      <c r="D44" s="75" t="s">
        <v>1997</v>
      </c>
    </row>
    <row r="45" spans="1:4" ht="15.6" x14ac:dyDescent="0.3">
      <c r="A45" s="36" t="s">
        <v>1922</v>
      </c>
      <c r="B45" s="36" t="s">
        <v>1958</v>
      </c>
      <c r="C45" s="36" t="s">
        <v>1970</v>
      </c>
      <c r="D45" s="37" t="s">
        <v>1971</v>
      </c>
    </row>
    <row r="46" spans="1:4" ht="15.6" x14ac:dyDescent="0.3">
      <c r="A46" s="75" t="s">
        <v>1922</v>
      </c>
      <c r="B46" s="75" t="s">
        <v>1958</v>
      </c>
      <c r="C46" s="75" t="s">
        <v>1970</v>
      </c>
      <c r="D46" s="75" t="s">
        <v>2054</v>
      </c>
    </row>
    <row r="47" spans="1:4" ht="15.6" x14ac:dyDescent="0.3">
      <c r="A47" s="75" t="s">
        <v>1922</v>
      </c>
      <c r="B47" s="75" t="s">
        <v>1958</v>
      </c>
      <c r="C47" s="75" t="s">
        <v>1970</v>
      </c>
      <c r="D47" s="75" t="s">
        <v>2123</v>
      </c>
    </row>
    <row r="48" spans="1:4" ht="15.6" x14ac:dyDescent="0.3">
      <c r="A48" s="75" t="s">
        <v>1922</v>
      </c>
      <c r="B48" s="75" t="s">
        <v>1958</v>
      </c>
      <c r="C48" s="75" t="s">
        <v>1970</v>
      </c>
      <c r="D48" s="75" t="s">
        <v>2138</v>
      </c>
    </row>
    <row r="49" spans="1:4" ht="15.6" x14ac:dyDescent="0.3">
      <c r="A49" s="75" t="s">
        <v>1922</v>
      </c>
      <c r="B49" s="75" t="s">
        <v>1958</v>
      </c>
      <c r="C49" s="75" t="s">
        <v>1970</v>
      </c>
      <c r="D49" s="75" t="s">
        <v>2147</v>
      </c>
    </row>
    <row r="50" spans="1:4" ht="15.6" x14ac:dyDescent="0.3">
      <c r="A50" s="75" t="s">
        <v>1922</v>
      </c>
      <c r="B50" s="75" t="s">
        <v>1958</v>
      </c>
      <c r="C50" s="75" t="s">
        <v>1970</v>
      </c>
      <c r="D50" s="75" t="s">
        <v>2148</v>
      </c>
    </row>
    <row r="51" spans="1:4" ht="15.6" x14ac:dyDescent="0.3">
      <c r="A51" s="75" t="s">
        <v>1922</v>
      </c>
      <c r="B51" s="75" t="s">
        <v>1958</v>
      </c>
      <c r="C51" s="75" t="s">
        <v>1970</v>
      </c>
      <c r="D51" s="75" t="s">
        <v>2149</v>
      </c>
    </row>
    <row r="52" spans="1:4" ht="15.6" x14ac:dyDescent="0.3">
      <c r="A52" s="75" t="s">
        <v>1922</v>
      </c>
      <c r="B52" s="75" t="s">
        <v>1958</v>
      </c>
      <c r="C52" s="75" t="s">
        <v>1970</v>
      </c>
      <c r="D52" s="75" t="s">
        <v>2189</v>
      </c>
    </row>
    <row r="53" spans="1:4" ht="15.6" x14ac:dyDescent="0.3">
      <c r="A53" s="75" t="s">
        <v>1922</v>
      </c>
      <c r="B53" s="75" t="s">
        <v>1958</v>
      </c>
      <c r="C53" s="75" t="s">
        <v>1970</v>
      </c>
      <c r="D53" s="75" t="s">
        <v>2192</v>
      </c>
    </row>
    <row r="54" spans="1:4" ht="15.6" x14ac:dyDescent="0.3">
      <c r="A54" s="36" t="s">
        <v>1922</v>
      </c>
      <c r="B54" s="36" t="s">
        <v>1958</v>
      </c>
      <c r="C54" s="36" t="s">
        <v>1974</v>
      </c>
      <c r="D54" s="37" t="s">
        <v>1975</v>
      </c>
    </row>
    <row r="55" spans="1:4" ht="15.6" x14ac:dyDescent="0.3">
      <c r="A55" s="75" t="s">
        <v>1922</v>
      </c>
      <c r="B55" s="75" t="s">
        <v>1958</v>
      </c>
      <c r="C55" s="75" t="s">
        <v>1974</v>
      </c>
      <c r="D55" s="75" t="s">
        <v>2145</v>
      </c>
    </row>
    <row r="56" spans="1:4" ht="15.6" x14ac:dyDescent="0.3">
      <c r="A56" s="36" t="s">
        <v>1922</v>
      </c>
      <c r="B56" s="36" t="s">
        <v>1958</v>
      </c>
      <c r="C56" s="36" t="s">
        <v>1976</v>
      </c>
      <c r="D56" s="37" t="s">
        <v>1977</v>
      </c>
    </row>
    <row r="57" spans="1:4" ht="15.6" x14ac:dyDescent="0.3">
      <c r="A57" s="36" t="s">
        <v>1922</v>
      </c>
      <c r="B57" s="36" t="s">
        <v>1958</v>
      </c>
      <c r="C57" s="36" t="s">
        <v>1976</v>
      </c>
      <c r="D57" s="37" t="s">
        <v>1978</v>
      </c>
    </row>
    <row r="58" spans="1:4" ht="15.6" x14ac:dyDescent="0.3">
      <c r="A58" s="36" t="s">
        <v>1922</v>
      </c>
      <c r="B58" s="36" t="s">
        <v>1958</v>
      </c>
      <c r="C58" s="36" t="s">
        <v>1976</v>
      </c>
      <c r="D58" s="37" t="s">
        <v>1981</v>
      </c>
    </row>
    <row r="59" spans="1:4" ht="15.6" x14ac:dyDescent="0.3">
      <c r="A59" s="36" t="s">
        <v>1922</v>
      </c>
      <c r="B59" s="36" t="s">
        <v>1958</v>
      </c>
      <c r="C59" s="36" t="s">
        <v>1976</v>
      </c>
      <c r="D59" s="37" t="s">
        <v>1982</v>
      </c>
    </row>
    <row r="60" spans="1:4" ht="15.6" x14ac:dyDescent="0.3">
      <c r="A60" s="75" t="s">
        <v>1922</v>
      </c>
      <c r="B60" s="75" t="s">
        <v>1958</v>
      </c>
      <c r="C60" s="75" t="s">
        <v>1976</v>
      </c>
      <c r="D60" s="75" t="s">
        <v>2044</v>
      </c>
    </row>
    <row r="61" spans="1:4" ht="15.6" x14ac:dyDescent="0.3">
      <c r="A61" s="75" t="s">
        <v>1922</v>
      </c>
      <c r="B61" s="75" t="s">
        <v>1958</v>
      </c>
      <c r="C61" s="75" t="s">
        <v>1976</v>
      </c>
      <c r="D61" s="75" t="s">
        <v>2049</v>
      </c>
    </row>
    <row r="62" spans="1:4" ht="15.6" x14ac:dyDescent="0.3">
      <c r="A62" s="75" t="s">
        <v>1922</v>
      </c>
      <c r="B62" s="75" t="s">
        <v>1958</v>
      </c>
      <c r="C62" s="75" t="s">
        <v>1976</v>
      </c>
      <c r="D62" s="75" t="s">
        <v>2050</v>
      </c>
    </row>
    <row r="63" spans="1:4" ht="15.6" x14ac:dyDescent="0.3">
      <c r="A63" s="75" t="s">
        <v>1922</v>
      </c>
      <c r="B63" s="75" t="s">
        <v>1958</v>
      </c>
      <c r="C63" s="75" t="s">
        <v>1976</v>
      </c>
      <c r="D63" s="75" t="s">
        <v>2052</v>
      </c>
    </row>
    <row r="64" spans="1:4" ht="15.6" x14ac:dyDescent="0.3">
      <c r="A64" s="75" t="s">
        <v>1922</v>
      </c>
      <c r="B64" s="75" t="s">
        <v>1958</v>
      </c>
      <c r="C64" s="75" t="s">
        <v>1976</v>
      </c>
      <c r="D64" s="75" t="s">
        <v>2120</v>
      </c>
    </row>
    <row r="65" spans="1:4" ht="15.6" x14ac:dyDescent="0.3">
      <c r="A65" s="75" t="s">
        <v>1922</v>
      </c>
      <c r="B65" s="75" t="s">
        <v>1958</v>
      </c>
      <c r="C65" s="75" t="s">
        <v>1976</v>
      </c>
      <c r="D65" s="75" t="s">
        <v>2137</v>
      </c>
    </row>
    <row r="66" spans="1:4" ht="15.6" x14ac:dyDescent="0.3">
      <c r="A66" s="75" t="s">
        <v>1922</v>
      </c>
      <c r="B66" s="75" t="s">
        <v>1958</v>
      </c>
      <c r="C66" s="75" t="s">
        <v>1976</v>
      </c>
      <c r="D66" s="75" t="s">
        <v>2144</v>
      </c>
    </row>
    <row r="67" spans="1:4" ht="15.6" x14ac:dyDescent="0.3">
      <c r="A67" s="75" t="s">
        <v>1922</v>
      </c>
      <c r="B67" s="75" t="s">
        <v>1958</v>
      </c>
      <c r="C67" s="75" t="s">
        <v>1976</v>
      </c>
      <c r="D67" s="75" t="s">
        <v>2150</v>
      </c>
    </row>
    <row r="68" spans="1:4" ht="15.6" x14ac:dyDescent="0.3">
      <c r="A68" s="75" t="s">
        <v>1922</v>
      </c>
      <c r="B68" s="75" t="s">
        <v>1958</v>
      </c>
      <c r="C68" s="75" t="s">
        <v>1976</v>
      </c>
      <c r="D68" s="75" t="s">
        <v>2179</v>
      </c>
    </row>
    <row r="69" spans="1:4" ht="15.6" x14ac:dyDescent="0.3">
      <c r="A69" s="75" t="s">
        <v>1922</v>
      </c>
      <c r="B69" s="75" t="s">
        <v>1958</v>
      </c>
      <c r="C69" s="75" t="s">
        <v>1976</v>
      </c>
      <c r="D69" s="75" t="s">
        <v>2187</v>
      </c>
    </row>
    <row r="70" spans="1:4" ht="15.6" x14ac:dyDescent="0.3">
      <c r="A70" s="36" t="s">
        <v>1922</v>
      </c>
      <c r="B70" s="36" t="s">
        <v>1958</v>
      </c>
      <c r="C70" s="36" t="s">
        <v>1972</v>
      </c>
      <c r="D70" s="37" t="s">
        <v>1973</v>
      </c>
    </row>
    <row r="71" spans="1:4" ht="15.6" x14ac:dyDescent="0.3">
      <c r="A71" s="36" t="s">
        <v>1922</v>
      </c>
      <c r="B71" s="36" t="s">
        <v>1958</v>
      </c>
      <c r="C71" s="36" t="s">
        <v>1972</v>
      </c>
      <c r="D71" s="37" t="s">
        <v>1979</v>
      </c>
    </row>
    <row r="72" spans="1:4" ht="15.6" x14ac:dyDescent="0.3">
      <c r="A72" s="36" t="s">
        <v>1922</v>
      </c>
      <c r="B72" s="36" t="s">
        <v>1958</v>
      </c>
      <c r="C72" s="36" t="s">
        <v>1972</v>
      </c>
      <c r="D72" s="37" t="s">
        <v>1980</v>
      </c>
    </row>
    <row r="73" spans="1:4" ht="15.6" x14ac:dyDescent="0.3">
      <c r="A73" s="36" t="s">
        <v>1922</v>
      </c>
      <c r="B73" s="36" t="s">
        <v>1958</v>
      </c>
      <c r="C73" s="36" t="s">
        <v>1972</v>
      </c>
      <c r="D73" s="37" t="s">
        <v>1989</v>
      </c>
    </row>
    <row r="74" spans="1:4" ht="15.6" x14ac:dyDescent="0.3">
      <c r="A74" s="36" t="s">
        <v>1922</v>
      </c>
      <c r="B74" s="36" t="s">
        <v>1958</v>
      </c>
      <c r="C74" s="36" t="s">
        <v>1972</v>
      </c>
      <c r="D74" s="37" t="s">
        <v>1990</v>
      </c>
    </row>
    <row r="75" spans="1:4" ht="15.6" x14ac:dyDescent="0.3">
      <c r="A75" s="75" t="s">
        <v>1922</v>
      </c>
      <c r="B75" s="75" t="s">
        <v>1958</v>
      </c>
      <c r="C75" s="75" t="s">
        <v>1972</v>
      </c>
      <c r="D75" s="75" t="s">
        <v>2040</v>
      </c>
    </row>
    <row r="76" spans="1:4" ht="15.6" x14ac:dyDescent="0.3">
      <c r="A76" s="75" t="s">
        <v>1922</v>
      </c>
      <c r="B76" s="75" t="s">
        <v>1958</v>
      </c>
      <c r="C76" s="75" t="s">
        <v>1972</v>
      </c>
      <c r="D76" s="75" t="s">
        <v>2048</v>
      </c>
    </row>
    <row r="77" spans="1:4" ht="15.6" x14ac:dyDescent="0.3">
      <c r="A77" s="75" t="s">
        <v>1922</v>
      </c>
      <c r="B77" s="75" t="s">
        <v>1958</v>
      </c>
      <c r="C77" s="75" t="s">
        <v>1972</v>
      </c>
      <c r="D77" s="75" t="s">
        <v>2053</v>
      </c>
    </row>
    <row r="78" spans="1:4" ht="15.6" x14ac:dyDescent="0.3">
      <c r="A78" s="75" t="s">
        <v>1922</v>
      </c>
      <c r="B78" s="75" t="s">
        <v>1958</v>
      </c>
      <c r="C78" s="75" t="s">
        <v>1972</v>
      </c>
      <c r="D78" s="75" t="s">
        <v>2119</v>
      </c>
    </row>
    <row r="79" spans="1:4" ht="15.6" x14ac:dyDescent="0.3">
      <c r="A79" s="75" t="s">
        <v>1922</v>
      </c>
      <c r="B79" s="75" t="s">
        <v>1958</v>
      </c>
      <c r="C79" s="75" t="s">
        <v>1972</v>
      </c>
      <c r="D79" s="75" t="s">
        <v>2135</v>
      </c>
    </row>
    <row r="80" spans="1:4" ht="15.6" x14ac:dyDescent="0.3">
      <c r="A80" s="75" t="s">
        <v>1922</v>
      </c>
      <c r="B80" s="75" t="s">
        <v>1958</v>
      </c>
      <c r="C80" s="75" t="s">
        <v>1972</v>
      </c>
      <c r="D80" s="75" t="s">
        <v>2136</v>
      </c>
    </row>
    <row r="81" spans="1:4" ht="15.6" x14ac:dyDescent="0.3">
      <c r="A81" s="75" t="s">
        <v>1922</v>
      </c>
      <c r="B81" s="75" t="s">
        <v>1958</v>
      </c>
      <c r="C81" s="75" t="s">
        <v>1972</v>
      </c>
      <c r="D81" s="75" t="s">
        <v>2146</v>
      </c>
    </row>
    <row r="82" spans="1:4" s="4" customFormat="1" ht="15.6" x14ac:dyDescent="0.3">
      <c r="A82" s="75" t="s">
        <v>1922</v>
      </c>
      <c r="B82" s="75" t="s">
        <v>1958</v>
      </c>
      <c r="C82" s="75" t="s">
        <v>1972</v>
      </c>
      <c r="D82" s="75" t="s">
        <v>2151</v>
      </c>
    </row>
    <row r="83" spans="1:4" s="4" customFormat="1" ht="15.6" x14ac:dyDescent="0.3">
      <c r="A83" s="75" t="s">
        <v>1922</v>
      </c>
      <c r="B83" s="75" t="s">
        <v>1958</v>
      </c>
      <c r="C83" s="75" t="s">
        <v>1972</v>
      </c>
      <c r="D83" s="75" t="s">
        <v>2180</v>
      </c>
    </row>
    <row r="84" spans="1:4" s="4" customFormat="1" ht="15.6" x14ac:dyDescent="0.3">
      <c r="A84" s="75" t="s">
        <v>1922</v>
      </c>
      <c r="B84" s="75" t="s">
        <v>1958</v>
      </c>
      <c r="C84" s="75" t="s">
        <v>1972</v>
      </c>
      <c r="D84" s="75" t="s">
        <v>2182</v>
      </c>
    </row>
    <row r="85" spans="1:4" s="4" customFormat="1" ht="15.6" x14ac:dyDescent="0.3">
      <c r="A85" s="75" t="s">
        <v>1922</v>
      </c>
      <c r="B85" s="75" t="s">
        <v>1958</v>
      </c>
      <c r="C85" s="75" t="s">
        <v>1972</v>
      </c>
      <c r="D85" s="75" t="s">
        <v>2183</v>
      </c>
    </row>
    <row r="86" spans="1:4" s="4" customFormat="1" ht="15.6" x14ac:dyDescent="0.3">
      <c r="A86" s="75" t="s">
        <v>1922</v>
      </c>
      <c r="B86" s="75" t="s">
        <v>1958</v>
      </c>
      <c r="C86" s="75" t="s">
        <v>1972</v>
      </c>
      <c r="D86" s="75" t="s">
        <v>2193</v>
      </c>
    </row>
    <row r="87" spans="1:4" s="4" customFormat="1" ht="15.6" x14ac:dyDescent="0.3">
      <c r="A87" s="36" t="s">
        <v>1922</v>
      </c>
      <c r="B87" s="36" t="s">
        <v>1958</v>
      </c>
      <c r="C87" s="36" t="s">
        <v>1984</v>
      </c>
      <c r="D87" s="37" t="s">
        <v>1985</v>
      </c>
    </row>
    <row r="88" spans="1:4" s="4" customFormat="1" ht="15.6" x14ac:dyDescent="0.3">
      <c r="A88" s="36" t="s">
        <v>1922</v>
      </c>
      <c r="B88" s="36" t="s">
        <v>1958</v>
      </c>
      <c r="C88" s="36" t="s">
        <v>1984</v>
      </c>
      <c r="D88" s="37" t="s">
        <v>1986</v>
      </c>
    </row>
    <row r="89" spans="1:4" s="4" customFormat="1" ht="15.6" x14ac:dyDescent="0.3">
      <c r="A89" s="36" t="s">
        <v>1922</v>
      </c>
      <c r="B89" s="36" t="s">
        <v>1958</v>
      </c>
      <c r="C89" s="36" t="s">
        <v>1984</v>
      </c>
      <c r="D89" s="37" t="s">
        <v>1991</v>
      </c>
    </row>
    <row r="90" spans="1:4" s="4" customFormat="1" ht="15.6" x14ac:dyDescent="0.3">
      <c r="A90" s="75" t="s">
        <v>1922</v>
      </c>
      <c r="B90" s="75" t="s">
        <v>1958</v>
      </c>
      <c r="C90" s="75" t="s">
        <v>1984</v>
      </c>
      <c r="D90" s="75" t="s">
        <v>2041</v>
      </c>
    </row>
    <row r="91" spans="1:4" s="4" customFormat="1" ht="15.6" x14ac:dyDescent="0.3">
      <c r="A91" s="75" t="s">
        <v>1922</v>
      </c>
      <c r="B91" s="75" t="s">
        <v>1958</v>
      </c>
      <c r="C91" s="75" t="s">
        <v>1984</v>
      </c>
      <c r="D91" s="75" t="s">
        <v>2042</v>
      </c>
    </row>
    <row r="92" spans="1:4" s="4" customFormat="1" ht="15.6" x14ac:dyDescent="0.3">
      <c r="A92" s="75" t="s">
        <v>1922</v>
      </c>
      <c r="B92" s="75" t="s">
        <v>1958</v>
      </c>
      <c r="C92" s="75" t="s">
        <v>1984</v>
      </c>
      <c r="D92" s="75" t="s">
        <v>2046</v>
      </c>
    </row>
    <row r="93" spans="1:4" s="4" customFormat="1" ht="15.6" x14ac:dyDescent="0.3">
      <c r="A93" s="75" t="s">
        <v>1922</v>
      </c>
      <c r="B93" s="75" t="s">
        <v>1958</v>
      </c>
      <c r="C93" s="75" t="s">
        <v>1984</v>
      </c>
      <c r="D93" s="75" t="s">
        <v>2047</v>
      </c>
    </row>
    <row r="94" spans="1:4" s="4" customFormat="1" ht="15.6" x14ac:dyDescent="0.3">
      <c r="A94" s="75" t="s">
        <v>1922</v>
      </c>
      <c r="B94" s="75" t="s">
        <v>1958</v>
      </c>
      <c r="C94" s="75" t="s">
        <v>1984</v>
      </c>
      <c r="D94" s="75" t="s">
        <v>2121</v>
      </c>
    </row>
    <row r="95" spans="1:4" s="4" customFormat="1" ht="15.6" x14ac:dyDescent="0.3">
      <c r="A95" s="75" t="s">
        <v>1922</v>
      </c>
      <c r="B95" s="75" t="s">
        <v>1958</v>
      </c>
      <c r="C95" s="75" t="s">
        <v>1984</v>
      </c>
      <c r="D95" s="75" t="s">
        <v>2124</v>
      </c>
    </row>
    <row r="96" spans="1:4" ht="15.6" x14ac:dyDescent="0.3">
      <c r="A96" s="75" t="s">
        <v>1922</v>
      </c>
      <c r="B96" s="75" t="s">
        <v>1958</v>
      </c>
      <c r="C96" s="75" t="s">
        <v>1984</v>
      </c>
      <c r="D96" s="75" t="s">
        <v>2125</v>
      </c>
    </row>
    <row r="97" spans="1:4" ht="15.6" x14ac:dyDescent="0.3">
      <c r="A97" s="75" t="s">
        <v>1922</v>
      </c>
      <c r="B97" s="75" t="s">
        <v>1958</v>
      </c>
      <c r="C97" s="75" t="s">
        <v>1984</v>
      </c>
      <c r="D97" s="75" t="s">
        <v>2126</v>
      </c>
    </row>
    <row r="98" spans="1:4" ht="15.6" x14ac:dyDescent="0.3">
      <c r="A98" s="75" t="s">
        <v>1922</v>
      </c>
      <c r="B98" s="75" t="s">
        <v>1958</v>
      </c>
      <c r="C98" s="75" t="s">
        <v>1984</v>
      </c>
      <c r="D98" s="75" t="s">
        <v>2140</v>
      </c>
    </row>
    <row r="99" spans="1:4" ht="15.6" x14ac:dyDescent="0.3">
      <c r="A99" s="75" t="s">
        <v>1922</v>
      </c>
      <c r="B99" s="75" t="s">
        <v>1958</v>
      </c>
      <c r="C99" s="75" t="s">
        <v>1984</v>
      </c>
      <c r="D99" s="75" t="s">
        <v>2184</v>
      </c>
    </row>
    <row r="100" spans="1:4" ht="15.6" x14ac:dyDescent="0.3">
      <c r="A100" s="75" t="s">
        <v>1922</v>
      </c>
      <c r="B100" s="75" t="s">
        <v>1958</v>
      </c>
      <c r="C100" s="75" t="s">
        <v>1984</v>
      </c>
      <c r="D100" s="75" t="s">
        <v>2191</v>
      </c>
    </row>
    <row r="101" spans="1:4" ht="15.6" x14ac:dyDescent="0.3">
      <c r="A101" s="36" t="s">
        <v>1922</v>
      </c>
      <c r="B101" s="36" t="s">
        <v>1958</v>
      </c>
      <c r="C101" s="36" t="s">
        <v>1959</v>
      </c>
      <c r="D101" s="37" t="s">
        <v>1960</v>
      </c>
    </row>
    <row r="102" spans="1:4" ht="15.6" x14ac:dyDescent="0.3">
      <c r="A102" s="36" t="s">
        <v>1922</v>
      </c>
      <c r="B102" s="36" t="s">
        <v>1958</v>
      </c>
      <c r="C102" s="36" t="s">
        <v>1959</v>
      </c>
      <c r="D102" s="37" t="s">
        <v>1983</v>
      </c>
    </row>
    <row r="103" spans="1:4" ht="15.6" x14ac:dyDescent="0.3">
      <c r="A103" s="36" t="s">
        <v>1922</v>
      </c>
      <c r="B103" s="36" t="s">
        <v>1958</v>
      </c>
      <c r="C103" s="36" t="s">
        <v>1959</v>
      </c>
      <c r="D103" s="37" t="s">
        <v>1987</v>
      </c>
    </row>
    <row r="104" spans="1:4" ht="15.6" x14ac:dyDescent="0.3">
      <c r="A104" s="36" t="s">
        <v>1922</v>
      </c>
      <c r="B104" s="36" t="s">
        <v>1958</v>
      </c>
      <c r="C104" s="36" t="s">
        <v>1959</v>
      </c>
      <c r="D104" s="37" t="s">
        <v>1988</v>
      </c>
    </row>
    <row r="105" spans="1:4" ht="15.6" x14ac:dyDescent="0.3">
      <c r="A105" s="36" t="s">
        <v>1922</v>
      </c>
      <c r="B105" s="36" t="s">
        <v>1958</v>
      </c>
      <c r="C105" s="36" t="s">
        <v>1959</v>
      </c>
      <c r="D105" s="37" t="s">
        <v>1993</v>
      </c>
    </row>
    <row r="106" spans="1:4" ht="15.6" x14ac:dyDescent="0.3">
      <c r="A106" s="75" t="s">
        <v>1922</v>
      </c>
      <c r="B106" s="75" t="s">
        <v>1958</v>
      </c>
      <c r="C106" s="75" t="s">
        <v>1959</v>
      </c>
      <c r="D106" s="75" t="s">
        <v>2043</v>
      </c>
    </row>
    <row r="107" spans="1:4" ht="15.6" x14ac:dyDescent="0.3">
      <c r="A107" s="75" t="s">
        <v>1922</v>
      </c>
      <c r="B107" s="75" t="s">
        <v>1958</v>
      </c>
      <c r="C107" s="75" t="s">
        <v>1959</v>
      </c>
      <c r="D107" s="75" t="s">
        <v>2045</v>
      </c>
    </row>
    <row r="108" spans="1:4" ht="15.6" x14ac:dyDescent="0.3">
      <c r="A108" s="75" t="s">
        <v>1922</v>
      </c>
      <c r="B108" s="75" t="s">
        <v>1958</v>
      </c>
      <c r="C108" s="75" t="s">
        <v>1959</v>
      </c>
      <c r="D108" s="75" t="s">
        <v>2122</v>
      </c>
    </row>
    <row r="109" spans="1:4" ht="15.6" x14ac:dyDescent="0.3">
      <c r="A109" s="75" t="s">
        <v>1922</v>
      </c>
      <c r="B109" s="75" t="s">
        <v>1958</v>
      </c>
      <c r="C109" s="75" t="s">
        <v>1959</v>
      </c>
      <c r="D109" s="75" t="s">
        <v>2134</v>
      </c>
    </row>
    <row r="110" spans="1:4" ht="15.6" x14ac:dyDescent="0.3">
      <c r="A110" s="75" t="s">
        <v>1922</v>
      </c>
      <c r="B110" s="75" t="s">
        <v>1958</v>
      </c>
      <c r="C110" s="75" t="s">
        <v>1959</v>
      </c>
      <c r="D110" s="75" t="s">
        <v>2141</v>
      </c>
    </row>
    <row r="111" spans="1:4" ht="15.6" x14ac:dyDescent="0.3">
      <c r="A111" s="75" t="s">
        <v>1922</v>
      </c>
      <c r="B111" s="75" t="s">
        <v>1958</v>
      </c>
      <c r="C111" s="75" t="s">
        <v>1959</v>
      </c>
      <c r="D111" s="75" t="s">
        <v>2142</v>
      </c>
    </row>
    <row r="112" spans="1:4" ht="15.6" x14ac:dyDescent="0.3">
      <c r="A112" s="75" t="s">
        <v>1922</v>
      </c>
      <c r="B112" s="75" t="s">
        <v>1958</v>
      </c>
      <c r="C112" s="75" t="s">
        <v>1959</v>
      </c>
      <c r="D112" s="75" t="s">
        <v>2143</v>
      </c>
    </row>
    <row r="113" spans="1:4" ht="15.6" x14ac:dyDescent="0.3">
      <c r="A113" s="75" t="s">
        <v>1922</v>
      </c>
      <c r="B113" s="75" t="s">
        <v>1958</v>
      </c>
      <c r="C113" s="75" t="s">
        <v>1959</v>
      </c>
      <c r="D113" s="75" t="s">
        <v>2181</v>
      </c>
    </row>
    <row r="114" spans="1:4" ht="15.6" x14ac:dyDescent="0.3">
      <c r="A114" s="75" t="s">
        <v>1922</v>
      </c>
      <c r="B114" s="75" t="s">
        <v>1958</v>
      </c>
      <c r="C114" s="75" t="s">
        <v>1959</v>
      </c>
      <c r="D114" s="75" t="s">
        <v>2185</v>
      </c>
    </row>
    <row r="115" spans="1:4" ht="15.6" x14ac:dyDescent="0.3">
      <c r="A115" s="75" t="s">
        <v>1922</v>
      </c>
      <c r="B115" s="75" t="s">
        <v>1958</v>
      </c>
      <c r="C115" s="75" t="s">
        <v>1959</v>
      </c>
      <c r="D115" s="75" t="s">
        <v>2186</v>
      </c>
    </row>
    <row r="116" spans="1:4" ht="15.6" x14ac:dyDescent="0.3">
      <c r="A116" s="75" t="s">
        <v>1922</v>
      </c>
      <c r="B116" s="75" t="s">
        <v>1958</v>
      </c>
      <c r="C116" s="75" t="s">
        <v>1959</v>
      </c>
      <c r="D116" s="75" t="s">
        <v>2188</v>
      </c>
    </row>
    <row r="117" spans="1:4" ht="15.6" x14ac:dyDescent="0.3">
      <c r="A117" s="75" t="s">
        <v>1922</v>
      </c>
      <c r="B117" s="75" t="s">
        <v>1958</v>
      </c>
      <c r="C117" s="75" t="s">
        <v>1959</v>
      </c>
      <c r="D117" s="75" t="s">
        <v>2190</v>
      </c>
    </row>
    <row r="118" spans="1:4" ht="15.6" x14ac:dyDescent="0.3">
      <c r="A118" s="75" t="s">
        <v>1922</v>
      </c>
      <c r="B118" s="75" t="s">
        <v>1958</v>
      </c>
      <c r="C118" s="75" t="s">
        <v>1959</v>
      </c>
      <c r="D118" s="75" t="s">
        <v>2211</v>
      </c>
    </row>
    <row r="119" spans="1:4" ht="15.6" x14ac:dyDescent="0.3">
      <c r="A119" s="75" t="s">
        <v>1922</v>
      </c>
      <c r="B119" s="75" t="s">
        <v>1958</v>
      </c>
      <c r="C119" s="75" t="s">
        <v>1959</v>
      </c>
      <c r="D119" s="75" t="s">
        <v>2212</v>
      </c>
    </row>
    <row r="120" spans="1:4" ht="15.6" x14ac:dyDescent="0.3">
      <c r="A120" s="36" t="s">
        <v>1922</v>
      </c>
      <c r="B120" s="36" t="s">
        <v>1952</v>
      </c>
      <c r="C120" s="36" t="s">
        <v>1953</v>
      </c>
      <c r="D120" s="37" t="s">
        <v>1954</v>
      </c>
    </row>
    <row r="121" spans="1:4" ht="15.6" x14ac:dyDescent="0.3">
      <c r="A121" s="36" t="s">
        <v>1922</v>
      </c>
      <c r="B121" s="36" t="s">
        <v>1952</v>
      </c>
      <c r="C121" s="36" t="s">
        <v>1953</v>
      </c>
      <c r="D121" s="37" t="s">
        <v>1955</v>
      </c>
    </row>
    <row r="122" spans="1:4" ht="15.6" x14ac:dyDescent="0.3">
      <c r="A122" s="36" t="s">
        <v>1922</v>
      </c>
      <c r="B122" s="36" t="s">
        <v>1952</v>
      </c>
      <c r="C122" s="36" t="s">
        <v>1953</v>
      </c>
      <c r="D122" s="37" t="s">
        <v>1956</v>
      </c>
    </row>
    <row r="123" spans="1:4" ht="15.6" x14ac:dyDescent="0.3">
      <c r="A123" s="36" t="s">
        <v>1922</v>
      </c>
      <c r="B123" s="36" t="s">
        <v>1952</v>
      </c>
      <c r="C123" s="36" t="s">
        <v>1953</v>
      </c>
      <c r="D123" s="37" t="s">
        <v>1957</v>
      </c>
    </row>
    <row r="124" spans="1:4" ht="15.6" x14ac:dyDescent="0.3">
      <c r="A124" s="36" t="s">
        <v>1922</v>
      </c>
      <c r="B124" s="36" t="s">
        <v>1952</v>
      </c>
      <c r="C124" s="36" t="s">
        <v>1953</v>
      </c>
      <c r="D124" s="37" t="s">
        <v>1992</v>
      </c>
    </row>
    <row r="125" spans="1:4" ht="15.6" x14ac:dyDescent="0.3">
      <c r="A125" s="75" t="s">
        <v>1922</v>
      </c>
      <c r="B125" s="75" t="s">
        <v>1952</v>
      </c>
      <c r="C125" s="75" t="s">
        <v>1953</v>
      </c>
      <c r="D125" s="75" t="s">
        <v>2051</v>
      </c>
    </row>
    <row r="126" spans="1:4" ht="15.6" x14ac:dyDescent="0.3">
      <c r="A126" s="75" t="s">
        <v>1922</v>
      </c>
      <c r="B126" s="75" t="s">
        <v>1927</v>
      </c>
      <c r="C126" s="75" t="s">
        <v>2097</v>
      </c>
      <c r="D126" s="75" t="s">
        <v>2098</v>
      </c>
    </row>
    <row r="127" spans="1:4" ht="15.6" x14ac:dyDescent="0.3">
      <c r="A127" s="75" t="s">
        <v>1922</v>
      </c>
      <c r="B127" s="75" t="s">
        <v>1927</v>
      </c>
      <c r="C127" s="75" t="s">
        <v>1928</v>
      </c>
      <c r="D127" s="75" t="s">
        <v>2116</v>
      </c>
    </row>
    <row r="128" spans="1:4" ht="15.6" x14ac:dyDescent="0.3">
      <c r="A128" s="75" t="s">
        <v>1922</v>
      </c>
      <c r="B128" s="75" t="s">
        <v>1927</v>
      </c>
      <c r="C128" s="75" t="s">
        <v>1928</v>
      </c>
      <c r="D128" s="75" t="s">
        <v>2117</v>
      </c>
    </row>
    <row r="129" spans="1:4" ht="15.6" x14ac:dyDescent="0.3">
      <c r="A129" s="36" t="s">
        <v>1922</v>
      </c>
      <c r="B129" s="36" t="s">
        <v>1927</v>
      </c>
      <c r="C129" s="36" t="s">
        <v>1928</v>
      </c>
      <c r="D129" s="37" t="s">
        <v>1930</v>
      </c>
    </row>
    <row r="130" spans="1:4" ht="15.6" x14ac:dyDescent="0.3">
      <c r="A130" s="36" t="s">
        <v>1922</v>
      </c>
      <c r="B130" s="36" t="s">
        <v>1927</v>
      </c>
      <c r="C130" s="36" t="s">
        <v>1928</v>
      </c>
      <c r="D130" s="37" t="s">
        <v>1929</v>
      </c>
    </row>
    <row r="131" spans="1:4" ht="15.6" x14ac:dyDescent="0.3">
      <c r="A131" s="75" t="s">
        <v>1922</v>
      </c>
      <c r="B131" s="75" t="s">
        <v>1927</v>
      </c>
      <c r="C131" s="75" t="s">
        <v>1928</v>
      </c>
      <c r="D131" s="75" t="s">
        <v>2114</v>
      </c>
    </row>
    <row r="132" spans="1:4" ht="15.6" x14ac:dyDescent="0.3">
      <c r="A132" s="75" t="s">
        <v>1922</v>
      </c>
      <c r="B132" s="75" t="s">
        <v>1927</v>
      </c>
      <c r="C132" s="75" t="s">
        <v>1928</v>
      </c>
      <c r="D132" s="75" t="s">
        <v>2113</v>
      </c>
    </row>
    <row r="133" spans="1:4" ht="15.6" x14ac:dyDescent="0.3">
      <c r="A133" s="75" t="s">
        <v>1922</v>
      </c>
      <c r="B133" s="75" t="s">
        <v>1927</v>
      </c>
      <c r="C133" s="75" t="s">
        <v>2198</v>
      </c>
      <c r="D133" s="75" t="s">
        <v>2200</v>
      </c>
    </row>
    <row r="134" spans="1:4" ht="15.6" x14ac:dyDescent="0.3">
      <c r="A134" s="75" t="s">
        <v>1922</v>
      </c>
      <c r="B134" s="75" t="s">
        <v>1927</v>
      </c>
      <c r="C134" s="75" t="s">
        <v>2198</v>
      </c>
      <c r="D134" s="75" t="s">
        <v>2201</v>
      </c>
    </row>
    <row r="135" spans="1:4" ht="15.6" x14ac:dyDescent="0.3">
      <c r="A135" s="75" t="s">
        <v>1922</v>
      </c>
      <c r="B135" s="75" t="s">
        <v>1927</v>
      </c>
      <c r="C135" s="75" t="s">
        <v>2198</v>
      </c>
      <c r="D135" s="75" t="s">
        <v>2199</v>
      </c>
    </row>
    <row r="136" spans="1:4" ht="15.6" x14ac:dyDescent="0.3">
      <c r="A136" s="75" t="s">
        <v>1922</v>
      </c>
      <c r="B136" s="75" t="s">
        <v>1927</v>
      </c>
      <c r="C136" s="75" t="s">
        <v>2198</v>
      </c>
      <c r="D136" s="75" t="s">
        <v>2202</v>
      </c>
    </row>
    <row r="137" spans="1:4" ht="15.6" x14ac:dyDescent="0.3">
      <c r="A137" s="75" t="s">
        <v>1922</v>
      </c>
      <c r="B137" s="75" t="s">
        <v>2082</v>
      </c>
      <c r="C137" s="75" t="s">
        <v>2088</v>
      </c>
      <c r="D137" s="75" t="s">
        <v>2152</v>
      </c>
    </row>
    <row r="138" spans="1:4" ht="15.6" x14ac:dyDescent="0.3">
      <c r="A138" s="75" t="s">
        <v>1922</v>
      </c>
      <c r="B138" s="75" t="s">
        <v>2082</v>
      </c>
      <c r="C138" s="75" t="s">
        <v>2088</v>
      </c>
      <c r="D138" s="75" t="s">
        <v>2158</v>
      </c>
    </row>
    <row r="139" spans="1:4" ht="15.6" x14ac:dyDescent="0.3">
      <c r="A139" s="75" t="s">
        <v>1922</v>
      </c>
      <c r="B139" s="75" t="s">
        <v>2082</v>
      </c>
      <c r="C139" s="75" t="s">
        <v>2088</v>
      </c>
      <c r="D139" s="75" t="s">
        <v>2163</v>
      </c>
    </row>
    <row r="140" spans="1:4" ht="15.6" x14ac:dyDescent="0.3">
      <c r="A140" s="75" t="s">
        <v>1922</v>
      </c>
      <c r="B140" s="75" t="s">
        <v>2082</v>
      </c>
      <c r="C140" s="75" t="s">
        <v>2088</v>
      </c>
      <c r="D140" s="75" t="s">
        <v>2159</v>
      </c>
    </row>
    <row r="141" spans="1:4" ht="15.6" x14ac:dyDescent="0.3">
      <c r="A141" s="75" t="s">
        <v>1922</v>
      </c>
      <c r="B141" s="75" t="s">
        <v>2082</v>
      </c>
      <c r="C141" s="75" t="s">
        <v>2088</v>
      </c>
      <c r="D141" s="75" t="s">
        <v>2095</v>
      </c>
    </row>
    <row r="142" spans="1:4" ht="15.6" x14ac:dyDescent="0.3">
      <c r="A142" s="75" t="s">
        <v>1922</v>
      </c>
      <c r="B142" s="75" t="s">
        <v>2082</v>
      </c>
      <c r="C142" s="75" t="s">
        <v>2088</v>
      </c>
      <c r="D142" s="75" t="s">
        <v>2091</v>
      </c>
    </row>
    <row r="143" spans="1:4" ht="15.6" x14ac:dyDescent="0.3">
      <c r="A143" s="75" t="s">
        <v>1922</v>
      </c>
      <c r="B143" s="75" t="s">
        <v>2082</v>
      </c>
      <c r="C143" s="75" t="s">
        <v>2088</v>
      </c>
      <c r="D143" s="75" t="s">
        <v>2094</v>
      </c>
    </row>
    <row r="144" spans="1:4" ht="15.6" x14ac:dyDescent="0.3">
      <c r="A144" s="75" t="s">
        <v>1922</v>
      </c>
      <c r="B144" s="75" t="s">
        <v>2082</v>
      </c>
      <c r="C144" s="75" t="s">
        <v>2088</v>
      </c>
      <c r="D144" s="75" t="s">
        <v>2153</v>
      </c>
    </row>
    <row r="145" spans="1:4" ht="15.6" x14ac:dyDescent="0.3">
      <c r="A145" s="75" t="s">
        <v>1922</v>
      </c>
      <c r="B145" s="75" t="s">
        <v>2082</v>
      </c>
      <c r="C145" s="75" t="s">
        <v>2088</v>
      </c>
      <c r="D145" s="75" t="s">
        <v>2089</v>
      </c>
    </row>
    <row r="146" spans="1:4" ht="15.6" x14ac:dyDescent="0.3">
      <c r="A146" s="75" t="s">
        <v>1922</v>
      </c>
      <c r="B146" s="75" t="s">
        <v>2082</v>
      </c>
      <c r="C146" s="75" t="s">
        <v>2088</v>
      </c>
      <c r="D146" s="75" t="s">
        <v>2154</v>
      </c>
    </row>
    <row r="147" spans="1:4" ht="15.6" x14ac:dyDescent="0.3">
      <c r="A147" s="75" t="s">
        <v>1922</v>
      </c>
      <c r="B147" s="75" t="s">
        <v>2082</v>
      </c>
      <c r="C147" s="75" t="s">
        <v>2088</v>
      </c>
      <c r="D147" s="75" t="s">
        <v>2155</v>
      </c>
    </row>
    <row r="148" spans="1:4" ht="15.6" x14ac:dyDescent="0.3">
      <c r="A148" s="75" t="s">
        <v>1922</v>
      </c>
      <c r="B148" s="75" t="s">
        <v>2082</v>
      </c>
      <c r="C148" s="75" t="s">
        <v>2088</v>
      </c>
      <c r="D148" s="75" t="s">
        <v>2096</v>
      </c>
    </row>
    <row r="149" spans="1:4" ht="15.6" x14ac:dyDescent="0.3">
      <c r="A149" s="75" t="s">
        <v>1922</v>
      </c>
      <c r="B149" s="75" t="s">
        <v>2082</v>
      </c>
      <c r="C149" s="75" t="s">
        <v>2173</v>
      </c>
      <c r="D149" s="75" t="s">
        <v>2175</v>
      </c>
    </row>
    <row r="150" spans="1:4" ht="15.6" x14ac:dyDescent="0.3">
      <c r="A150" s="75" t="s">
        <v>1922</v>
      </c>
      <c r="B150" s="75" t="s">
        <v>2082</v>
      </c>
      <c r="C150" s="75" t="s">
        <v>2173</v>
      </c>
      <c r="D150" s="75" t="s">
        <v>2176</v>
      </c>
    </row>
    <row r="151" spans="1:4" ht="15.6" x14ac:dyDescent="0.3">
      <c r="A151" s="75" t="s">
        <v>1922</v>
      </c>
      <c r="B151" s="75" t="s">
        <v>2082</v>
      </c>
      <c r="C151" s="75" t="s">
        <v>2173</v>
      </c>
      <c r="D151" s="75" t="s">
        <v>2178</v>
      </c>
    </row>
    <row r="152" spans="1:4" ht="15.6" x14ac:dyDescent="0.3">
      <c r="A152" s="75" t="s">
        <v>1922</v>
      </c>
      <c r="B152" s="75" t="s">
        <v>2082</v>
      </c>
      <c r="C152" s="75" t="s">
        <v>2173</v>
      </c>
      <c r="D152" s="75" t="s">
        <v>2177</v>
      </c>
    </row>
    <row r="153" spans="1:4" ht="15.6" x14ac:dyDescent="0.3">
      <c r="A153" s="75" t="s">
        <v>1922</v>
      </c>
      <c r="B153" s="75" t="s">
        <v>2082</v>
      </c>
      <c r="C153" s="75" t="s">
        <v>2173</v>
      </c>
      <c r="D153" s="75" t="s">
        <v>2174</v>
      </c>
    </row>
    <row r="154" spans="1:4" ht="15.6" x14ac:dyDescent="0.3">
      <c r="A154" s="75" t="s">
        <v>1922</v>
      </c>
      <c r="B154" s="75" t="s">
        <v>2082</v>
      </c>
      <c r="C154" s="75" t="s">
        <v>2083</v>
      </c>
      <c r="D154" s="75" t="s">
        <v>2085</v>
      </c>
    </row>
    <row r="155" spans="1:4" ht="15.6" x14ac:dyDescent="0.3">
      <c r="A155" s="75" t="s">
        <v>1922</v>
      </c>
      <c r="B155" s="75" t="s">
        <v>2082</v>
      </c>
      <c r="C155" s="75" t="s">
        <v>2083</v>
      </c>
      <c r="D155" s="75" t="s">
        <v>2115</v>
      </c>
    </row>
    <row r="156" spans="1:4" ht="15.6" x14ac:dyDescent="0.3">
      <c r="A156" s="75" t="s">
        <v>1922</v>
      </c>
      <c r="B156" s="75" t="s">
        <v>2082</v>
      </c>
      <c r="C156" s="75" t="s">
        <v>2083</v>
      </c>
      <c r="D156" s="75" t="s">
        <v>2084</v>
      </c>
    </row>
    <row r="157" spans="1:4" ht="15.6" x14ac:dyDescent="0.3">
      <c r="A157" s="75" t="s">
        <v>1922</v>
      </c>
      <c r="B157" s="75" t="s">
        <v>2082</v>
      </c>
      <c r="C157" s="75" t="s">
        <v>2083</v>
      </c>
      <c r="D157" s="75" t="s">
        <v>2118</v>
      </c>
    </row>
    <row r="158" spans="1:4" ht="15.6" x14ac:dyDescent="0.3">
      <c r="A158" s="75" t="s">
        <v>1922</v>
      </c>
      <c r="B158" s="75" t="s">
        <v>1923</v>
      </c>
      <c r="C158" s="75" t="s">
        <v>2013</v>
      </c>
      <c r="D158" s="75" t="s">
        <v>2014</v>
      </c>
    </row>
    <row r="159" spans="1:4" ht="15.6" x14ac:dyDescent="0.3">
      <c r="A159" s="75" t="s">
        <v>1922</v>
      </c>
      <c r="B159" s="75" t="s">
        <v>1923</v>
      </c>
      <c r="C159" s="75" t="s">
        <v>2013</v>
      </c>
      <c r="D159" s="75" t="s">
        <v>2015</v>
      </c>
    </row>
    <row r="160" spans="1:4" ht="15.6" x14ac:dyDescent="0.3">
      <c r="A160" s="75" t="s">
        <v>1922</v>
      </c>
      <c r="B160" s="75" t="s">
        <v>1923</v>
      </c>
      <c r="C160" s="75" t="s">
        <v>2196</v>
      </c>
      <c r="D160" s="75" t="s">
        <v>2197</v>
      </c>
    </row>
    <row r="161" spans="1:4" ht="15.6" x14ac:dyDescent="0.3">
      <c r="A161" s="75" t="s">
        <v>1922</v>
      </c>
      <c r="B161" s="75" t="s">
        <v>1923</v>
      </c>
      <c r="C161" s="75" t="s">
        <v>1924</v>
      </c>
      <c r="D161" s="75" t="s">
        <v>2012</v>
      </c>
    </row>
    <row r="162" spans="1:4" ht="15.6" x14ac:dyDescent="0.3">
      <c r="A162" s="75" t="s">
        <v>1922</v>
      </c>
      <c r="B162" s="75" t="s">
        <v>1923</v>
      </c>
      <c r="C162" s="75" t="s">
        <v>1924</v>
      </c>
      <c r="D162" s="75" t="s">
        <v>2194</v>
      </c>
    </row>
    <row r="163" spans="1:4" ht="15.6" x14ac:dyDescent="0.3">
      <c r="A163" s="75" t="s">
        <v>1922</v>
      </c>
      <c r="B163" s="75" t="s">
        <v>1923</v>
      </c>
      <c r="C163" s="75" t="s">
        <v>1924</v>
      </c>
      <c r="D163" s="75" t="s">
        <v>2011</v>
      </c>
    </row>
    <row r="164" spans="1:4" ht="15.6" x14ac:dyDescent="0.3">
      <c r="A164" s="36" t="s">
        <v>1922</v>
      </c>
      <c r="B164" s="36" t="s">
        <v>1923</v>
      </c>
      <c r="C164" s="36" t="s">
        <v>1924</v>
      </c>
      <c r="D164" s="37" t="s">
        <v>1926</v>
      </c>
    </row>
    <row r="165" spans="1:4" ht="15.6" x14ac:dyDescent="0.3">
      <c r="A165" s="36" t="s">
        <v>1922</v>
      </c>
      <c r="B165" s="36" t="s">
        <v>1923</v>
      </c>
      <c r="C165" s="36" t="s">
        <v>1924</v>
      </c>
      <c r="D165" s="37" t="s">
        <v>1925</v>
      </c>
    </row>
    <row r="166" spans="1:4" ht="15.6" x14ac:dyDescent="0.3">
      <c r="A166" s="75" t="s">
        <v>1922</v>
      </c>
      <c r="B166" s="75" t="s">
        <v>1923</v>
      </c>
      <c r="C166" s="75" t="s">
        <v>1924</v>
      </c>
      <c r="D166" s="75" t="s">
        <v>2195</v>
      </c>
    </row>
    <row r="167" spans="1:4" ht="15.6" x14ac:dyDescent="0.3">
      <c r="A167" s="75" t="s">
        <v>1922</v>
      </c>
      <c r="B167" s="75" t="s">
        <v>1931</v>
      </c>
      <c r="C167" s="75" t="s">
        <v>2037</v>
      </c>
      <c r="D167" s="75" t="s">
        <v>2081</v>
      </c>
    </row>
    <row r="168" spans="1:4" ht="15.6" x14ac:dyDescent="0.3">
      <c r="A168" s="75" t="s">
        <v>1922</v>
      </c>
      <c r="B168" s="75" t="s">
        <v>1931</v>
      </c>
      <c r="C168" s="75" t="s">
        <v>2037</v>
      </c>
      <c r="D168" s="75" t="s">
        <v>2075</v>
      </c>
    </row>
    <row r="169" spans="1:4" ht="15.6" x14ac:dyDescent="0.3">
      <c r="A169" s="75" t="s">
        <v>1922</v>
      </c>
      <c r="B169" s="75" t="s">
        <v>1931</v>
      </c>
      <c r="C169" s="75" t="s">
        <v>2037</v>
      </c>
      <c r="D169" s="75" t="s">
        <v>2070</v>
      </c>
    </row>
    <row r="170" spans="1:4" ht="15.6" x14ac:dyDescent="0.3">
      <c r="A170" s="75" t="s">
        <v>1922</v>
      </c>
      <c r="B170" s="75" t="s">
        <v>1931</v>
      </c>
      <c r="C170" s="75" t="s">
        <v>2037</v>
      </c>
      <c r="D170" s="75" t="s">
        <v>2074</v>
      </c>
    </row>
    <row r="171" spans="1:4" ht="15.6" x14ac:dyDescent="0.3">
      <c r="A171" s="75" t="s">
        <v>1922</v>
      </c>
      <c r="B171" s="75" t="s">
        <v>1931</v>
      </c>
      <c r="C171" s="75" t="s">
        <v>2037</v>
      </c>
      <c r="D171" s="75" t="s">
        <v>2077</v>
      </c>
    </row>
    <row r="172" spans="1:4" ht="15.6" x14ac:dyDescent="0.3">
      <c r="A172" s="75" t="s">
        <v>1922</v>
      </c>
      <c r="B172" s="75" t="s">
        <v>1931</v>
      </c>
      <c r="C172" s="75" t="s">
        <v>2037</v>
      </c>
      <c r="D172" s="75" t="s">
        <v>2038</v>
      </c>
    </row>
    <row r="173" spans="1:4" ht="15.6" x14ac:dyDescent="0.3">
      <c r="A173" s="75" t="s">
        <v>1922</v>
      </c>
      <c r="B173" s="75" t="s">
        <v>1931</v>
      </c>
      <c r="C173" s="75" t="s">
        <v>2037</v>
      </c>
      <c r="D173" s="75" t="s">
        <v>2080</v>
      </c>
    </row>
    <row r="174" spans="1:4" ht="15.6" x14ac:dyDescent="0.3">
      <c r="A174" s="75" t="s">
        <v>1922</v>
      </c>
      <c r="B174" s="75" t="s">
        <v>1931</v>
      </c>
      <c r="C174" s="75" t="s">
        <v>2037</v>
      </c>
      <c r="D174" s="75" t="s">
        <v>2076</v>
      </c>
    </row>
    <row r="175" spans="1:4" ht="15.6" x14ac:dyDescent="0.3">
      <c r="A175" s="75" t="s">
        <v>1922</v>
      </c>
      <c r="B175" s="75" t="s">
        <v>1931</v>
      </c>
      <c r="C175" s="75" t="s">
        <v>2037</v>
      </c>
      <c r="D175" s="75" t="s">
        <v>2073</v>
      </c>
    </row>
    <row r="176" spans="1:4" ht="15.6" x14ac:dyDescent="0.3">
      <c r="A176" s="75" t="s">
        <v>1922</v>
      </c>
      <c r="B176" s="75" t="s">
        <v>1931</v>
      </c>
      <c r="C176" s="75" t="s">
        <v>2037</v>
      </c>
      <c r="D176" s="75" t="s">
        <v>2069</v>
      </c>
    </row>
    <row r="177" spans="1:4" ht="15.6" x14ac:dyDescent="0.3">
      <c r="A177" s="75" t="s">
        <v>1922</v>
      </c>
      <c r="B177" s="75" t="s">
        <v>1931</v>
      </c>
      <c r="C177" s="75" t="s">
        <v>2037</v>
      </c>
      <c r="D177" s="75" t="s">
        <v>2078</v>
      </c>
    </row>
    <row r="178" spans="1:4" ht="15.6" x14ac:dyDescent="0.3">
      <c r="A178" s="36" t="s">
        <v>1922</v>
      </c>
      <c r="B178" s="36" t="s">
        <v>1931</v>
      </c>
      <c r="C178" s="36" t="s">
        <v>1932</v>
      </c>
      <c r="D178" s="37" t="s">
        <v>1947</v>
      </c>
    </row>
    <row r="179" spans="1:4" ht="15.6" x14ac:dyDescent="0.3">
      <c r="A179" s="75" t="s">
        <v>1922</v>
      </c>
      <c r="B179" s="75" t="s">
        <v>1931</v>
      </c>
      <c r="C179" s="75" t="s">
        <v>1932</v>
      </c>
      <c r="D179" s="75" t="s">
        <v>2139</v>
      </c>
    </row>
    <row r="180" spans="1:4" ht="15.6" x14ac:dyDescent="0.3">
      <c r="A180" s="36" t="s">
        <v>1922</v>
      </c>
      <c r="B180" s="36" t="s">
        <v>1931</v>
      </c>
      <c r="C180" s="36" t="s">
        <v>1932</v>
      </c>
      <c r="D180" s="37" t="s">
        <v>1969</v>
      </c>
    </row>
    <row r="181" spans="1:4" ht="15.6" x14ac:dyDescent="0.3">
      <c r="A181" s="36" t="s">
        <v>1922</v>
      </c>
      <c r="B181" s="36" t="s">
        <v>1931</v>
      </c>
      <c r="C181" s="36" t="s">
        <v>1932</v>
      </c>
      <c r="D181" s="37" t="s">
        <v>1946</v>
      </c>
    </row>
    <row r="182" spans="1:4" ht="15.6" x14ac:dyDescent="0.3">
      <c r="A182" s="75" t="s">
        <v>1922</v>
      </c>
      <c r="B182" s="75" t="s">
        <v>1931</v>
      </c>
      <c r="C182" s="75" t="s">
        <v>1932</v>
      </c>
      <c r="D182" s="75" t="s">
        <v>2215</v>
      </c>
    </row>
    <row r="183" spans="1:4" ht="15.6" x14ac:dyDescent="0.3">
      <c r="A183" s="36" t="s">
        <v>1922</v>
      </c>
      <c r="B183" s="36" t="s">
        <v>1931</v>
      </c>
      <c r="C183" s="36" t="s">
        <v>1932</v>
      </c>
      <c r="D183" s="37" t="s">
        <v>1937</v>
      </c>
    </row>
    <row r="184" spans="1:4" ht="15.6" x14ac:dyDescent="0.3">
      <c r="A184" s="36" t="s">
        <v>1922</v>
      </c>
      <c r="B184" s="36" t="s">
        <v>1931</v>
      </c>
      <c r="C184" s="36" t="s">
        <v>1932</v>
      </c>
      <c r="D184" s="37" t="s">
        <v>1938</v>
      </c>
    </row>
    <row r="185" spans="1:4" ht="15.6" x14ac:dyDescent="0.3">
      <c r="A185" s="36" t="s">
        <v>1922</v>
      </c>
      <c r="B185" s="36" t="s">
        <v>1931</v>
      </c>
      <c r="C185" s="36" t="s">
        <v>1932</v>
      </c>
      <c r="D185" s="37" t="s">
        <v>1945</v>
      </c>
    </row>
    <row r="186" spans="1:4" ht="15.6" x14ac:dyDescent="0.3">
      <c r="A186" s="36" t="s">
        <v>1922</v>
      </c>
      <c r="B186" s="36" t="s">
        <v>1931</v>
      </c>
      <c r="C186" s="36" t="s">
        <v>1932</v>
      </c>
      <c r="D186" s="37" t="s">
        <v>1948</v>
      </c>
    </row>
    <row r="187" spans="1:4" ht="15.6" x14ac:dyDescent="0.3">
      <c r="A187" s="36" t="s">
        <v>1922</v>
      </c>
      <c r="B187" s="36" t="s">
        <v>1931</v>
      </c>
      <c r="C187" s="36" t="s">
        <v>1932</v>
      </c>
      <c r="D187" s="37" t="s">
        <v>1940</v>
      </c>
    </row>
    <row r="188" spans="1:4" ht="15.6" x14ac:dyDescent="0.3">
      <c r="A188" s="36" t="s">
        <v>1922</v>
      </c>
      <c r="B188" s="36" t="s">
        <v>1931</v>
      </c>
      <c r="C188" s="36" t="s">
        <v>1932</v>
      </c>
      <c r="D188" s="37" t="s">
        <v>1939</v>
      </c>
    </row>
    <row r="189" spans="1:4" ht="15.6" x14ac:dyDescent="0.3">
      <c r="A189" s="36" t="s">
        <v>1922</v>
      </c>
      <c r="B189" s="36" t="s">
        <v>1931</v>
      </c>
      <c r="C189" s="36" t="s">
        <v>1932</v>
      </c>
      <c r="D189" s="37" t="s">
        <v>1934</v>
      </c>
    </row>
    <row r="190" spans="1:4" ht="15.6" x14ac:dyDescent="0.3">
      <c r="A190" s="75" t="s">
        <v>1922</v>
      </c>
      <c r="B190" s="75" t="s">
        <v>1931</v>
      </c>
      <c r="C190" s="75" t="s">
        <v>1932</v>
      </c>
      <c r="D190" s="75" t="s">
        <v>2210</v>
      </c>
    </row>
    <row r="191" spans="1:4" ht="15.6" x14ac:dyDescent="0.3">
      <c r="A191" s="36" t="s">
        <v>1922</v>
      </c>
      <c r="B191" s="36" t="s">
        <v>1931</v>
      </c>
      <c r="C191" s="36" t="s">
        <v>1932</v>
      </c>
      <c r="D191" s="37" t="s">
        <v>1936</v>
      </c>
    </row>
    <row r="192" spans="1:4" ht="15.6" x14ac:dyDescent="0.3">
      <c r="A192" s="36" t="s">
        <v>1922</v>
      </c>
      <c r="B192" s="36" t="s">
        <v>1931</v>
      </c>
      <c r="C192" s="36" t="s">
        <v>1932</v>
      </c>
      <c r="D192" s="37" t="s">
        <v>1942</v>
      </c>
    </row>
    <row r="193" spans="1:4" ht="15.6" x14ac:dyDescent="0.3">
      <c r="A193" s="36" t="s">
        <v>1922</v>
      </c>
      <c r="B193" s="36" t="s">
        <v>1931</v>
      </c>
      <c r="C193" s="36" t="s">
        <v>1932</v>
      </c>
      <c r="D193" s="37" t="s">
        <v>1950</v>
      </c>
    </row>
    <row r="194" spans="1:4" ht="15.6" x14ac:dyDescent="0.3">
      <c r="A194" s="36" t="s">
        <v>1922</v>
      </c>
      <c r="B194" s="36" t="s">
        <v>1931</v>
      </c>
      <c r="C194" s="36" t="s">
        <v>1932</v>
      </c>
      <c r="D194" s="37" t="s">
        <v>1935</v>
      </c>
    </row>
    <row r="195" spans="1:4" ht="15.6" x14ac:dyDescent="0.3">
      <c r="A195" s="36" t="s">
        <v>1922</v>
      </c>
      <c r="B195" s="36" t="s">
        <v>1931</v>
      </c>
      <c r="C195" s="36" t="s">
        <v>1932</v>
      </c>
      <c r="D195" s="37" t="s">
        <v>1951</v>
      </c>
    </row>
    <row r="196" spans="1:4" ht="15.6" x14ac:dyDescent="0.3">
      <c r="A196" s="36" t="s">
        <v>1922</v>
      </c>
      <c r="B196" s="36" t="s">
        <v>1931</v>
      </c>
      <c r="C196" s="36" t="s">
        <v>1932</v>
      </c>
      <c r="D196" s="37" t="s">
        <v>1933</v>
      </c>
    </row>
    <row r="197" spans="1:4" ht="15.6" x14ac:dyDescent="0.3">
      <c r="A197" s="36" t="s">
        <v>1922</v>
      </c>
      <c r="B197" s="36" t="s">
        <v>1931</v>
      </c>
      <c r="C197" s="36" t="s">
        <v>1932</v>
      </c>
      <c r="D197" s="37" t="s">
        <v>1941</v>
      </c>
    </row>
    <row r="198" spans="1:4" ht="15.6" x14ac:dyDescent="0.3">
      <c r="A198" s="75" t="s">
        <v>1922</v>
      </c>
      <c r="B198" s="75" t="s">
        <v>1931</v>
      </c>
      <c r="C198" s="75" t="s">
        <v>1932</v>
      </c>
      <c r="D198" s="75" t="s">
        <v>2214</v>
      </c>
    </row>
    <row r="199" spans="1:4" ht="15.6" x14ac:dyDescent="0.3">
      <c r="A199" s="36" t="s">
        <v>1922</v>
      </c>
      <c r="B199" s="36" t="s">
        <v>1931</v>
      </c>
      <c r="C199" s="36" t="s">
        <v>1932</v>
      </c>
      <c r="D199" s="37" t="s">
        <v>1949</v>
      </c>
    </row>
    <row r="200" spans="1:4" ht="15.6" x14ac:dyDescent="0.3">
      <c r="A200" s="36" t="s">
        <v>1922</v>
      </c>
      <c r="B200" s="36" t="s">
        <v>1931</v>
      </c>
      <c r="C200" s="36" t="s">
        <v>1932</v>
      </c>
      <c r="D200" s="37" t="s">
        <v>1944</v>
      </c>
    </row>
    <row r="201" spans="1:4" ht="15.6" x14ac:dyDescent="0.3">
      <c r="A201" s="36" t="s">
        <v>1922</v>
      </c>
      <c r="B201" s="36" t="s">
        <v>1931</v>
      </c>
      <c r="C201" s="36" t="s">
        <v>1932</v>
      </c>
      <c r="D201" s="37" t="s">
        <v>1943</v>
      </c>
    </row>
    <row r="202" spans="1:4" ht="15.6" x14ac:dyDescent="0.3">
      <c r="A202" s="75" t="s">
        <v>1922</v>
      </c>
      <c r="B202" s="75" t="s">
        <v>1931</v>
      </c>
      <c r="C202" s="75" t="s">
        <v>1932</v>
      </c>
      <c r="D202" s="75" t="s">
        <v>2213</v>
      </c>
    </row>
    <row r="203" spans="1:4" ht="15.6" x14ac:dyDescent="0.3">
      <c r="A203" s="75" t="s">
        <v>1922</v>
      </c>
      <c r="B203" s="75" t="s">
        <v>1931</v>
      </c>
      <c r="C203" s="75" t="s">
        <v>1932</v>
      </c>
      <c r="D203" s="75" t="s">
        <v>2209</v>
      </c>
    </row>
    <row r="204" spans="1:4" ht="15.6" x14ac:dyDescent="0.3">
      <c r="A204" s="75" t="s">
        <v>1922</v>
      </c>
      <c r="B204" s="75" t="s">
        <v>1931</v>
      </c>
      <c r="C204" s="75" t="s">
        <v>2032</v>
      </c>
      <c r="D204" s="75" t="s">
        <v>2087</v>
      </c>
    </row>
    <row r="205" spans="1:4" ht="15.6" x14ac:dyDescent="0.3">
      <c r="A205" s="75" t="s">
        <v>1922</v>
      </c>
      <c r="B205" s="75" t="s">
        <v>1931</v>
      </c>
      <c r="C205" s="75" t="s">
        <v>2032</v>
      </c>
      <c r="D205" s="75" t="s">
        <v>2090</v>
      </c>
    </row>
    <row r="206" spans="1:4" ht="15.6" x14ac:dyDescent="0.3">
      <c r="A206" s="75" t="s">
        <v>1922</v>
      </c>
      <c r="B206" s="75" t="s">
        <v>1931</v>
      </c>
      <c r="C206" s="75" t="s">
        <v>2032</v>
      </c>
      <c r="D206" s="75" t="s">
        <v>2035</v>
      </c>
    </row>
    <row r="207" spans="1:4" ht="15.6" x14ac:dyDescent="0.3">
      <c r="A207" s="75" t="s">
        <v>1922</v>
      </c>
      <c r="B207" s="75" t="s">
        <v>1931</v>
      </c>
      <c r="C207" s="75" t="s">
        <v>2032</v>
      </c>
      <c r="D207" s="75" t="s">
        <v>2033</v>
      </c>
    </row>
    <row r="208" spans="1:4" ht="15.6" x14ac:dyDescent="0.3">
      <c r="A208" s="75" t="s">
        <v>1922</v>
      </c>
      <c r="B208" s="75" t="s">
        <v>1931</v>
      </c>
      <c r="C208" s="75" t="s">
        <v>2032</v>
      </c>
      <c r="D208" s="75" t="s">
        <v>2093</v>
      </c>
    </row>
    <row r="209" spans="1:4" ht="15.6" x14ac:dyDescent="0.3">
      <c r="A209" s="75" t="s">
        <v>1922</v>
      </c>
      <c r="B209" s="75" t="s">
        <v>1931</v>
      </c>
      <c r="C209" s="75" t="s">
        <v>2032</v>
      </c>
      <c r="D209" s="75" t="s">
        <v>2092</v>
      </c>
    </row>
    <row r="210" spans="1:4" ht="15.6" x14ac:dyDescent="0.3">
      <c r="A210" s="75" t="s">
        <v>1922</v>
      </c>
      <c r="B210" s="75" t="s">
        <v>1931</v>
      </c>
      <c r="C210" s="75" t="s">
        <v>2032</v>
      </c>
      <c r="D210" s="75" t="s">
        <v>2039</v>
      </c>
    </row>
    <row r="211" spans="1:4" ht="15.6" x14ac:dyDescent="0.3">
      <c r="A211" s="75" t="s">
        <v>1922</v>
      </c>
      <c r="B211" s="75" t="s">
        <v>1931</v>
      </c>
      <c r="C211" s="75" t="s">
        <v>2032</v>
      </c>
      <c r="D211" s="75" t="s">
        <v>2086</v>
      </c>
    </row>
    <row r="212" spans="1:4" ht="15.6" x14ac:dyDescent="0.3">
      <c r="A212" s="75" t="s">
        <v>1922</v>
      </c>
      <c r="B212" s="75" t="s">
        <v>1931</v>
      </c>
      <c r="C212" s="75" t="s">
        <v>2032</v>
      </c>
      <c r="D212" s="75" t="s">
        <v>2036</v>
      </c>
    </row>
    <row r="213" spans="1:4" ht="15.6" x14ac:dyDescent="0.3">
      <c r="A213" s="75" t="s">
        <v>1922</v>
      </c>
      <c r="B213" s="75" t="s">
        <v>1931</v>
      </c>
      <c r="C213" s="75" t="s">
        <v>2055</v>
      </c>
      <c r="D213" s="75" t="s">
        <v>2064</v>
      </c>
    </row>
    <row r="214" spans="1:4" ht="15.6" x14ac:dyDescent="0.3">
      <c r="A214" s="75" t="s">
        <v>1922</v>
      </c>
      <c r="B214" s="75" t="s">
        <v>1931</v>
      </c>
      <c r="C214" s="75" t="s">
        <v>2055</v>
      </c>
      <c r="D214" s="75" t="s">
        <v>2067</v>
      </c>
    </row>
    <row r="215" spans="1:4" ht="15.6" x14ac:dyDescent="0.3">
      <c r="A215" s="75" t="s">
        <v>1922</v>
      </c>
      <c r="B215" s="75" t="s">
        <v>1931</v>
      </c>
      <c r="C215" s="75" t="s">
        <v>2055</v>
      </c>
      <c r="D215" s="75" t="s">
        <v>2058</v>
      </c>
    </row>
    <row r="216" spans="1:4" ht="15.6" x14ac:dyDescent="0.3">
      <c r="A216" s="75" t="s">
        <v>1922</v>
      </c>
      <c r="B216" s="75" t="s">
        <v>1931</v>
      </c>
      <c r="C216" s="75" t="s">
        <v>2055</v>
      </c>
      <c r="D216" s="75" t="s">
        <v>2057</v>
      </c>
    </row>
    <row r="217" spans="1:4" ht="15.6" x14ac:dyDescent="0.3">
      <c r="A217" s="75" t="s">
        <v>1922</v>
      </c>
      <c r="B217" s="75" t="s">
        <v>1931</v>
      </c>
      <c r="C217" s="75" t="s">
        <v>2055</v>
      </c>
      <c r="D217" s="75" t="s">
        <v>2068</v>
      </c>
    </row>
    <row r="218" spans="1:4" ht="15.6" x14ac:dyDescent="0.3">
      <c r="A218" s="75" t="s">
        <v>1922</v>
      </c>
      <c r="B218" s="75" t="s">
        <v>1931</v>
      </c>
      <c r="C218" s="75" t="s">
        <v>2055</v>
      </c>
      <c r="D218" s="75" t="s">
        <v>2065</v>
      </c>
    </row>
    <row r="219" spans="1:4" ht="15.6" x14ac:dyDescent="0.3">
      <c r="A219" s="75" t="s">
        <v>1922</v>
      </c>
      <c r="B219" s="75" t="s">
        <v>1931</v>
      </c>
      <c r="C219" s="75" t="s">
        <v>2055</v>
      </c>
      <c r="D219" s="75" t="s">
        <v>2060</v>
      </c>
    </row>
    <row r="220" spans="1:4" ht="15.6" x14ac:dyDescent="0.3">
      <c r="A220" s="75" t="s">
        <v>1922</v>
      </c>
      <c r="B220" s="75" t="s">
        <v>1931</v>
      </c>
      <c r="C220" s="75" t="s">
        <v>2055</v>
      </c>
      <c r="D220" s="75" t="s">
        <v>2063</v>
      </c>
    </row>
    <row r="221" spans="1:4" ht="15.6" x14ac:dyDescent="0.3">
      <c r="A221" s="75" t="s">
        <v>1922</v>
      </c>
      <c r="B221" s="75" t="s">
        <v>1931</v>
      </c>
      <c r="C221" s="75" t="s">
        <v>2055</v>
      </c>
      <c r="D221" s="75" t="s">
        <v>2061</v>
      </c>
    </row>
    <row r="222" spans="1:4" ht="15.6" x14ac:dyDescent="0.3">
      <c r="A222" s="75" t="s">
        <v>1922</v>
      </c>
      <c r="B222" s="75" t="s">
        <v>1931</v>
      </c>
      <c r="C222" s="75" t="s">
        <v>2055</v>
      </c>
      <c r="D222" s="75" t="s">
        <v>2059</v>
      </c>
    </row>
    <row r="223" spans="1:4" ht="15.6" x14ac:dyDescent="0.3">
      <c r="A223" s="75" t="s">
        <v>1922</v>
      </c>
      <c r="B223" s="75" t="s">
        <v>1931</v>
      </c>
      <c r="C223" s="75" t="s">
        <v>2055</v>
      </c>
      <c r="D223" s="75" t="s">
        <v>2066</v>
      </c>
    </row>
    <row r="224" spans="1:4" ht="15.6" x14ac:dyDescent="0.3">
      <c r="A224" s="75" t="s">
        <v>1922</v>
      </c>
      <c r="B224" s="75" t="s">
        <v>1931</v>
      </c>
      <c r="C224" s="75" t="s">
        <v>2055</v>
      </c>
      <c r="D224" s="75" t="s">
        <v>2062</v>
      </c>
    </row>
    <row r="225" spans="1:4" ht="15.6" x14ac:dyDescent="0.3">
      <c r="A225" s="75" t="s">
        <v>1922</v>
      </c>
      <c r="B225" s="75" t="s">
        <v>1931</v>
      </c>
      <c r="C225" s="75" t="s">
        <v>2055</v>
      </c>
      <c r="D225" s="75" t="s">
        <v>2056</v>
      </c>
    </row>
    <row r="226" spans="1:4" ht="15.6" x14ac:dyDescent="0.3">
      <c r="A226" s="75" t="s">
        <v>1922</v>
      </c>
      <c r="B226" s="75" t="s">
        <v>1931</v>
      </c>
      <c r="C226" s="75" t="s">
        <v>2071</v>
      </c>
      <c r="D226" s="75" t="s">
        <v>2079</v>
      </c>
    </row>
    <row r="227" spans="1:4" ht="15.6" x14ac:dyDescent="0.3">
      <c r="A227" s="75" t="s">
        <v>1922</v>
      </c>
      <c r="B227" s="75" t="s">
        <v>1931</v>
      </c>
      <c r="C227" s="75" t="s">
        <v>2071</v>
      </c>
      <c r="D227" s="75" t="s">
        <v>2072</v>
      </c>
    </row>
    <row r="228" spans="1:4" ht="15.6" x14ac:dyDescent="0.3">
      <c r="A228" s="75" t="s">
        <v>1922</v>
      </c>
      <c r="B228" s="75" t="s">
        <v>2004</v>
      </c>
      <c r="C228" s="75" t="s">
        <v>2016</v>
      </c>
      <c r="D228" s="75" t="s">
        <v>2019</v>
      </c>
    </row>
    <row r="229" spans="1:4" ht="15.6" x14ac:dyDescent="0.3">
      <c r="A229" s="75" t="s">
        <v>1922</v>
      </c>
      <c r="B229" s="75" t="s">
        <v>2004</v>
      </c>
      <c r="C229" s="75" t="s">
        <v>2016</v>
      </c>
      <c r="D229" s="75" t="s">
        <v>2017</v>
      </c>
    </row>
    <row r="230" spans="1:4" ht="15.6" x14ac:dyDescent="0.3">
      <c r="A230" s="75" t="s">
        <v>1922</v>
      </c>
      <c r="B230" s="75" t="s">
        <v>2004</v>
      </c>
      <c r="C230" s="75" t="s">
        <v>2016</v>
      </c>
      <c r="D230" s="75" t="s">
        <v>2204</v>
      </c>
    </row>
    <row r="231" spans="1:4" ht="15.6" x14ac:dyDescent="0.3">
      <c r="A231" s="75" t="s">
        <v>1922</v>
      </c>
      <c r="B231" s="75" t="s">
        <v>2004</v>
      </c>
      <c r="C231" s="75" t="s">
        <v>2016</v>
      </c>
      <c r="D231" s="75" t="s">
        <v>2203</v>
      </c>
    </row>
    <row r="232" spans="1:4" ht="15.6" x14ac:dyDescent="0.3">
      <c r="A232" s="75" t="s">
        <v>1922</v>
      </c>
      <c r="B232" s="75" t="s">
        <v>2004</v>
      </c>
      <c r="C232" s="75" t="s">
        <v>2016</v>
      </c>
      <c r="D232" s="75" t="s">
        <v>2018</v>
      </c>
    </row>
    <row r="233" spans="1:4" ht="15.6" x14ac:dyDescent="0.3">
      <c r="A233" s="75" t="s">
        <v>1922</v>
      </c>
      <c r="B233" s="75" t="s">
        <v>2004</v>
      </c>
      <c r="C233" s="75" t="s">
        <v>2216</v>
      </c>
      <c r="D233" s="61" t="s">
        <v>2217</v>
      </c>
    </row>
    <row r="234" spans="1:4" ht="15.6" x14ac:dyDescent="0.3">
      <c r="A234" s="75" t="s">
        <v>1922</v>
      </c>
      <c r="B234" s="75" t="s">
        <v>2004</v>
      </c>
      <c r="C234" s="75" t="s">
        <v>2205</v>
      </c>
      <c r="D234" s="75" t="s">
        <v>2208</v>
      </c>
    </row>
    <row r="235" spans="1:4" ht="15.6" x14ac:dyDescent="0.3">
      <c r="A235" s="75" t="s">
        <v>1922</v>
      </c>
      <c r="B235" s="75" t="s">
        <v>2004</v>
      </c>
      <c r="C235" s="75" t="s">
        <v>2205</v>
      </c>
      <c r="D235" s="75" t="s">
        <v>2207</v>
      </c>
    </row>
    <row r="236" spans="1:4" ht="15.6" x14ac:dyDescent="0.3">
      <c r="A236" s="75" t="s">
        <v>1922</v>
      </c>
      <c r="B236" s="75" t="s">
        <v>2004</v>
      </c>
      <c r="C236" s="75" t="s">
        <v>2205</v>
      </c>
      <c r="D236" s="75" t="s">
        <v>2206</v>
      </c>
    </row>
    <row r="237" spans="1:4" ht="15.6" x14ac:dyDescent="0.3">
      <c r="A237" s="75" t="s">
        <v>1922</v>
      </c>
      <c r="B237" s="75" t="s">
        <v>2004</v>
      </c>
      <c r="C237" s="75" t="s">
        <v>2020</v>
      </c>
      <c r="D237" s="75" t="s">
        <v>2021</v>
      </c>
    </row>
    <row r="238" spans="1:4" ht="15.6" x14ac:dyDescent="0.3">
      <c r="A238" s="75" t="s">
        <v>1922</v>
      </c>
      <c r="B238" s="75" t="s">
        <v>2004</v>
      </c>
      <c r="C238" s="75" t="s">
        <v>2020</v>
      </c>
      <c r="D238" s="75" t="s">
        <v>2025</v>
      </c>
    </row>
    <row r="239" spans="1:4" ht="15.6" x14ac:dyDescent="0.3">
      <c r="A239" s="75" t="s">
        <v>1922</v>
      </c>
      <c r="B239" s="75" t="s">
        <v>2004</v>
      </c>
      <c r="C239" s="75" t="s">
        <v>2020</v>
      </c>
      <c r="D239" s="75" t="s">
        <v>2028</v>
      </c>
    </row>
    <row r="240" spans="1:4" ht="15.6" x14ac:dyDescent="0.3">
      <c r="A240" s="75" t="s">
        <v>1922</v>
      </c>
      <c r="B240" s="75" t="s">
        <v>2004</v>
      </c>
      <c r="C240" s="75" t="s">
        <v>2020</v>
      </c>
      <c r="D240" s="75" t="s">
        <v>2022</v>
      </c>
    </row>
    <row r="241" spans="1:4" ht="15.6" x14ac:dyDescent="0.3">
      <c r="A241" s="75" t="s">
        <v>1922</v>
      </c>
      <c r="B241" s="75" t="s">
        <v>2004</v>
      </c>
      <c r="C241" s="75" t="s">
        <v>2020</v>
      </c>
      <c r="D241" s="75" t="s">
        <v>2026</v>
      </c>
    </row>
    <row r="242" spans="1:4" ht="15.6" x14ac:dyDescent="0.3">
      <c r="A242" s="75" t="s">
        <v>1922</v>
      </c>
      <c r="B242" s="75" t="s">
        <v>2004</v>
      </c>
      <c r="C242" s="75" t="s">
        <v>2020</v>
      </c>
      <c r="D242" s="75" t="s">
        <v>2023</v>
      </c>
    </row>
    <row r="243" spans="1:4" ht="15.6" x14ac:dyDescent="0.3">
      <c r="A243" s="75" t="s">
        <v>1922</v>
      </c>
      <c r="B243" s="75" t="s">
        <v>2004</v>
      </c>
      <c r="C243" s="75" t="s">
        <v>2020</v>
      </c>
      <c r="D243" s="75" t="s">
        <v>2027</v>
      </c>
    </row>
    <row r="244" spans="1:4" ht="15.6" x14ac:dyDescent="0.3">
      <c r="A244" s="75" t="s">
        <v>1922</v>
      </c>
      <c r="B244" s="75" t="s">
        <v>2004</v>
      </c>
      <c r="C244" s="75" t="s">
        <v>2020</v>
      </c>
      <c r="D244" s="75" t="s">
        <v>2024</v>
      </c>
    </row>
    <row r="245" spans="1:4" ht="15.6" x14ac:dyDescent="0.3">
      <c r="A245" s="75" t="s">
        <v>1922</v>
      </c>
      <c r="B245" s="75" t="s">
        <v>2004</v>
      </c>
      <c r="C245" s="75" t="s">
        <v>2005</v>
      </c>
      <c r="D245" s="75" t="s">
        <v>2029</v>
      </c>
    </row>
    <row r="246" spans="1:4" ht="15.6" x14ac:dyDescent="0.3">
      <c r="A246" s="75" t="s">
        <v>1922</v>
      </c>
      <c r="B246" s="75" t="s">
        <v>2004</v>
      </c>
      <c r="C246" s="75" t="s">
        <v>2005</v>
      </c>
      <c r="D246" s="75" t="s">
        <v>2030</v>
      </c>
    </row>
    <row r="247" spans="1:4" ht="15.6" x14ac:dyDescent="0.3">
      <c r="A247" s="75" t="s">
        <v>1922</v>
      </c>
      <c r="B247" s="75" t="s">
        <v>2004</v>
      </c>
      <c r="C247" s="75" t="s">
        <v>2005</v>
      </c>
      <c r="D247" s="75" t="s">
        <v>2009</v>
      </c>
    </row>
    <row r="248" spans="1:4" ht="15.6" x14ac:dyDescent="0.3">
      <c r="A248" s="75" t="s">
        <v>1922</v>
      </c>
      <c r="B248" s="75" t="s">
        <v>2004</v>
      </c>
      <c r="C248" s="75" t="s">
        <v>2005</v>
      </c>
      <c r="D248" s="75" t="s">
        <v>2010</v>
      </c>
    </row>
    <row r="249" spans="1:4" ht="15.6" x14ac:dyDescent="0.3">
      <c r="A249" s="75" t="s">
        <v>1922</v>
      </c>
      <c r="B249" s="75" t="s">
        <v>2004</v>
      </c>
      <c r="C249" s="75" t="s">
        <v>2005</v>
      </c>
      <c r="D249" s="75" t="s">
        <v>2008</v>
      </c>
    </row>
    <row r="250" spans="1:4" ht="15.6" x14ac:dyDescent="0.3">
      <c r="A250" s="75" t="s">
        <v>1922</v>
      </c>
      <c r="B250" s="75" t="s">
        <v>2004</v>
      </c>
      <c r="C250" s="75" t="s">
        <v>2005</v>
      </c>
      <c r="D250" s="75" t="s">
        <v>2006</v>
      </c>
    </row>
    <row r="251" spans="1:4" ht="15.6" x14ac:dyDescent="0.3">
      <c r="A251" s="75" t="s">
        <v>1922</v>
      </c>
      <c r="B251" s="75" t="s">
        <v>2004</v>
      </c>
      <c r="C251" s="75" t="s">
        <v>2005</v>
      </c>
      <c r="D251" s="75" t="s">
        <v>2007</v>
      </c>
    </row>
    <row r="252" spans="1:4" ht="15.6" x14ac:dyDescent="0.3">
      <c r="A252" s="75" t="s">
        <v>1922</v>
      </c>
      <c r="B252" s="75" t="s">
        <v>2004</v>
      </c>
      <c r="C252" s="75" t="s">
        <v>2127</v>
      </c>
      <c r="D252" s="75" t="s">
        <v>2132</v>
      </c>
    </row>
    <row r="253" spans="1:4" ht="15.6" x14ac:dyDescent="0.3">
      <c r="A253" s="75" t="s">
        <v>1922</v>
      </c>
      <c r="B253" s="75" t="s">
        <v>2004</v>
      </c>
      <c r="C253" s="75" t="s">
        <v>2127</v>
      </c>
      <c r="D253" s="75" t="s">
        <v>2129</v>
      </c>
    </row>
    <row r="254" spans="1:4" ht="15.6" x14ac:dyDescent="0.3">
      <c r="A254" s="75" t="s">
        <v>1922</v>
      </c>
      <c r="B254" s="75" t="s">
        <v>2004</v>
      </c>
      <c r="C254" s="75" t="s">
        <v>2127</v>
      </c>
      <c r="D254" s="75" t="s">
        <v>2128</v>
      </c>
    </row>
    <row r="255" spans="1:4" ht="15.6" x14ac:dyDescent="0.3">
      <c r="A255" s="75" t="s">
        <v>1922</v>
      </c>
      <c r="B255" s="75" t="s">
        <v>2004</v>
      </c>
      <c r="C255" s="75" t="s">
        <v>2127</v>
      </c>
      <c r="D255" s="75" t="s">
        <v>2133</v>
      </c>
    </row>
    <row r="256" spans="1:4" ht="15.6" x14ac:dyDescent="0.3">
      <c r="A256" s="75" t="s">
        <v>1922</v>
      </c>
      <c r="B256" s="75" t="s">
        <v>2004</v>
      </c>
      <c r="C256" s="75" t="s">
        <v>2127</v>
      </c>
      <c r="D256" s="75" t="s">
        <v>2131</v>
      </c>
    </row>
    <row r="257" spans="1:4" ht="15.6" x14ac:dyDescent="0.3">
      <c r="A257" s="75" t="s">
        <v>1922</v>
      </c>
      <c r="B257" s="75" t="s">
        <v>2004</v>
      </c>
      <c r="C257" s="75" t="s">
        <v>2127</v>
      </c>
      <c r="D257" s="75" t="s">
        <v>2130</v>
      </c>
    </row>
  </sheetData>
  <sheetProtection formatCells="0" formatColumns="0" formatRows="0"/>
  <protectedRanges>
    <protectedRange sqref="D4" name="Range1_9_1_1_3_1_2"/>
    <protectedRange sqref="A31:C31" name="Range1_1_3"/>
    <protectedRange sqref="D31" name="Range1_1_7_2"/>
    <protectedRange sqref="A32:C32" name="Range1_9_4"/>
    <protectedRange sqref="D32" name="Range1_1_8_2"/>
    <protectedRange sqref="A34:B34 A33:D33 A35:D36" name="Range1_6_1_2"/>
    <protectedRange sqref="C34:D34" name="Range1_1_3_1_2"/>
    <protectedRange sqref="D38:D39 C37:C43 A37:B39" name="Range1_6_2_2"/>
    <protectedRange sqref="D37" name="Range1_1_3_2_2"/>
    <protectedRange sqref="A40:B43 D40:D43" name="Range1_7_1_2"/>
    <protectedRange sqref="A236:D237 A238:B239 A240:A242 C238:D238" name="Range1_8_1_1"/>
    <protectedRange sqref="C239:D239" name="Range1_9_1"/>
    <protectedRange sqref="B215:B216" name="Range1_3_5_3_1"/>
    <protectedRange sqref="C216:D216 A220:D235 B217:D219 D215" name="Range1_3_1_1_1"/>
    <protectedRange sqref="C215" name="Range1_2_1_1"/>
    <protectedRange sqref="D241" name="Range1_30_4_2_1_1"/>
    <protectedRange sqref="D242" name="Range1_3_3_2"/>
    <protectedRange sqref="D49" name="Range1_9_1_1_3_1_2_1"/>
    <protectedRange sqref="D46:D47" name="Range1_9_1_1_3_1_2_1_1"/>
    <protectedRange sqref="A48:C48" name="Range1_1_1"/>
    <protectedRange sqref="A79:B79 A80:C81" name="Range1_1_3_1"/>
    <protectedRange sqref="D81" name="Range1_1_7_2_1"/>
    <protectedRange sqref="A82:B82" name="Range1_7_2_2_1"/>
    <protectedRange sqref="C83 D83" name="Range1_12_1_2_1"/>
    <protectedRange sqref="A83:B83" name="Range1_1_4_1_2_1"/>
    <protectedRange sqref="A84:D84 A87:D87" name="Range1_16_1_2_1"/>
    <protectedRange sqref="A88:A95" name="Range1_17_1_2_1"/>
    <protectedRange sqref="B94:D94" name="Range1_1_1_7"/>
    <protectedRange sqref="C86:D86" name="Range1_3_7_3_2_1"/>
    <protectedRange sqref="A86:B86" name="Range1_17_1_2_1_1"/>
    <protectedRange sqref="C85:D85" name="Range1_3_7_3_2_1_1"/>
    <protectedRange sqref="A85:B85" name="Range1_17_1_2_2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EE599-20CE-4AC3-93A7-1AAD83546498}">
  <dimension ref="A1:D53"/>
  <sheetViews>
    <sheetView zoomScale="85" zoomScaleNormal="85" workbookViewId="0"/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9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38" t="s">
        <v>5</v>
      </c>
      <c r="B2" s="38" t="s">
        <v>1613</v>
      </c>
      <c r="C2" s="38" t="s">
        <v>1614</v>
      </c>
      <c r="D2" s="38" t="s">
        <v>1615</v>
      </c>
    </row>
    <row r="3" spans="1:4" ht="15.6" x14ac:dyDescent="0.3">
      <c r="A3" s="38" t="s">
        <v>5</v>
      </c>
      <c r="B3" s="38" t="s">
        <v>6</v>
      </c>
      <c r="C3" s="38" t="s">
        <v>1611</v>
      </c>
      <c r="D3" s="38" t="s">
        <v>1612</v>
      </c>
    </row>
    <row r="4" spans="1:4" ht="15.6" x14ac:dyDescent="0.3">
      <c r="A4" s="38" t="s">
        <v>5</v>
      </c>
      <c r="B4" s="5" t="s">
        <v>6</v>
      </c>
      <c r="C4" s="38" t="s">
        <v>1607</v>
      </c>
      <c r="D4" s="39" t="s">
        <v>1608</v>
      </c>
    </row>
    <row r="5" spans="1:4" ht="15.6" x14ac:dyDescent="0.3">
      <c r="A5" s="38" t="s">
        <v>5</v>
      </c>
      <c r="B5" s="5" t="s">
        <v>6</v>
      </c>
      <c r="C5" s="38" t="s">
        <v>7</v>
      </c>
      <c r="D5" s="39" t="s">
        <v>8</v>
      </c>
    </row>
    <row r="6" spans="1:4" ht="15.6" x14ac:dyDescent="0.3">
      <c r="A6" s="38" t="s">
        <v>5</v>
      </c>
      <c r="B6" s="5" t="s">
        <v>6</v>
      </c>
      <c r="C6" s="38" t="s">
        <v>556</v>
      </c>
      <c r="D6" s="5" t="s">
        <v>557</v>
      </c>
    </row>
    <row r="7" spans="1:4" ht="15.6" x14ac:dyDescent="0.3">
      <c r="A7" s="38" t="s">
        <v>5</v>
      </c>
      <c r="B7" s="38" t="s">
        <v>6</v>
      </c>
      <c r="C7" s="38" t="s">
        <v>1609</v>
      </c>
      <c r="D7" s="38" t="s">
        <v>1610</v>
      </c>
    </row>
    <row r="8" spans="1:4" ht="15.6" x14ac:dyDescent="0.3">
      <c r="A8" s="38" t="s">
        <v>5</v>
      </c>
      <c r="B8" s="38" t="s">
        <v>32</v>
      </c>
      <c r="C8" s="72" t="s">
        <v>41</v>
      </c>
      <c r="D8" s="72" t="s">
        <v>42</v>
      </c>
    </row>
    <row r="9" spans="1:4" ht="15.6" x14ac:dyDescent="0.3">
      <c r="A9" s="38" t="s">
        <v>5</v>
      </c>
      <c r="B9" s="38" t="s">
        <v>32</v>
      </c>
      <c r="C9" s="72" t="s">
        <v>33</v>
      </c>
      <c r="D9" s="72" t="s">
        <v>34</v>
      </c>
    </row>
    <row r="10" spans="1:4" ht="15.6" x14ac:dyDescent="0.3">
      <c r="A10" s="38" t="s">
        <v>5</v>
      </c>
      <c r="B10" s="38" t="s">
        <v>32</v>
      </c>
      <c r="C10" s="72" t="s">
        <v>33</v>
      </c>
      <c r="D10" s="72" t="s">
        <v>1616</v>
      </c>
    </row>
    <row r="11" spans="1:4" ht="15.6" x14ac:dyDescent="0.3">
      <c r="A11" s="38" t="s">
        <v>5</v>
      </c>
      <c r="B11" s="38" t="s">
        <v>32</v>
      </c>
      <c r="C11" s="72" t="s">
        <v>33</v>
      </c>
      <c r="D11" s="72" t="s">
        <v>35</v>
      </c>
    </row>
    <row r="12" spans="1:4" ht="15.6" x14ac:dyDescent="0.3">
      <c r="A12" s="38" t="s">
        <v>5</v>
      </c>
      <c r="B12" s="38" t="s">
        <v>32</v>
      </c>
      <c r="C12" s="72" t="s">
        <v>33</v>
      </c>
      <c r="D12" s="72" t="s">
        <v>1617</v>
      </c>
    </row>
    <row r="13" spans="1:4" ht="15.6" x14ac:dyDescent="0.3">
      <c r="A13" s="38" t="s">
        <v>5</v>
      </c>
      <c r="B13" s="38" t="s">
        <v>32</v>
      </c>
      <c r="C13" s="72" t="s">
        <v>33</v>
      </c>
      <c r="D13" s="72" t="s">
        <v>36</v>
      </c>
    </row>
    <row r="14" spans="1:4" ht="15.6" x14ac:dyDescent="0.3">
      <c r="A14" s="38" t="s">
        <v>5</v>
      </c>
      <c r="B14" s="38" t="s">
        <v>32</v>
      </c>
      <c r="C14" s="72" t="s">
        <v>37</v>
      </c>
      <c r="D14" s="72" t="s">
        <v>38</v>
      </c>
    </row>
    <row r="15" spans="1:4" ht="15.6" x14ac:dyDescent="0.3">
      <c r="A15" s="38" t="s">
        <v>5</v>
      </c>
      <c r="B15" s="38" t="s">
        <v>32</v>
      </c>
      <c r="C15" s="38" t="s">
        <v>43</v>
      </c>
      <c r="D15" s="72" t="s">
        <v>1618</v>
      </c>
    </row>
    <row r="16" spans="1:4" ht="15.6" x14ac:dyDescent="0.3">
      <c r="A16" s="38" t="s">
        <v>5</v>
      </c>
      <c r="B16" s="38" t="s">
        <v>32</v>
      </c>
      <c r="C16" s="38" t="s">
        <v>43</v>
      </c>
      <c r="D16" s="39" t="s">
        <v>44</v>
      </c>
    </row>
    <row r="17" spans="1:4" ht="15.6" x14ac:dyDescent="0.3">
      <c r="A17" s="38" t="s">
        <v>5</v>
      </c>
      <c r="B17" s="38" t="s">
        <v>32</v>
      </c>
      <c r="C17" s="72" t="s">
        <v>39</v>
      </c>
      <c r="D17" s="72" t="s">
        <v>40</v>
      </c>
    </row>
    <row r="18" spans="1:4" ht="15.6" x14ac:dyDescent="0.3">
      <c r="A18" s="39" t="s">
        <v>5</v>
      </c>
      <c r="B18" s="38" t="s">
        <v>56</v>
      </c>
      <c r="C18" s="38" t="s">
        <v>57</v>
      </c>
      <c r="D18" s="39" t="s">
        <v>58</v>
      </c>
    </row>
    <row r="19" spans="1:4" ht="15.6" x14ac:dyDescent="0.3">
      <c r="A19" s="39" t="s">
        <v>5</v>
      </c>
      <c r="B19" s="38" t="s">
        <v>56</v>
      </c>
      <c r="C19" s="38" t="s">
        <v>57</v>
      </c>
      <c r="D19" s="39" t="s">
        <v>61</v>
      </c>
    </row>
    <row r="20" spans="1:4" ht="15.6" x14ac:dyDescent="0.3">
      <c r="A20" s="39" t="s">
        <v>5</v>
      </c>
      <c r="B20" s="38" t="s">
        <v>56</v>
      </c>
      <c r="C20" s="38" t="s">
        <v>57</v>
      </c>
      <c r="D20" s="39" t="s">
        <v>63</v>
      </c>
    </row>
    <row r="21" spans="1:4" ht="15.6" x14ac:dyDescent="0.3">
      <c r="A21" s="39" t="s">
        <v>5</v>
      </c>
      <c r="B21" s="38" t="s">
        <v>56</v>
      </c>
      <c r="C21" s="38" t="s">
        <v>57</v>
      </c>
      <c r="D21" s="5" t="s">
        <v>1625</v>
      </c>
    </row>
    <row r="22" spans="1:4" ht="15.6" x14ac:dyDescent="0.3">
      <c r="A22" s="39" t="s">
        <v>5</v>
      </c>
      <c r="B22" s="38" t="s">
        <v>56</v>
      </c>
      <c r="C22" s="38" t="s">
        <v>57</v>
      </c>
      <c r="D22" s="39" t="s">
        <v>62</v>
      </c>
    </row>
    <row r="23" spans="1:4" ht="15.6" x14ac:dyDescent="0.3">
      <c r="A23" s="39" t="s">
        <v>5</v>
      </c>
      <c r="B23" s="38" t="s">
        <v>56</v>
      </c>
      <c r="C23" s="38" t="s">
        <v>60</v>
      </c>
      <c r="D23" s="5" t="s">
        <v>64</v>
      </c>
    </row>
    <row r="24" spans="1:4" ht="15.6" x14ac:dyDescent="0.3">
      <c r="A24" s="39" t="s">
        <v>5</v>
      </c>
      <c r="B24" s="38" t="s">
        <v>56</v>
      </c>
      <c r="C24" s="38" t="s">
        <v>59</v>
      </c>
      <c r="D24" s="5" t="s">
        <v>65</v>
      </c>
    </row>
    <row r="25" spans="1:4" ht="15.6" x14ac:dyDescent="0.3">
      <c r="A25" s="39" t="s">
        <v>5</v>
      </c>
      <c r="B25" s="38" t="s">
        <v>1626</v>
      </c>
      <c r="C25" s="38" t="s">
        <v>1627</v>
      </c>
      <c r="D25" s="5" t="s">
        <v>1628</v>
      </c>
    </row>
    <row r="26" spans="1:4" ht="15.6" x14ac:dyDescent="0.3">
      <c r="A26" s="39" t="s">
        <v>5</v>
      </c>
      <c r="B26" s="62" t="s">
        <v>45</v>
      </c>
      <c r="C26" s="44" t="s">
        <v>46</v>
      </c>
      <c r="D26" s="44" t="s">
        <v>47</v>
      </c>
    </row>
    <row r="27" spans="1:4" ht="15.6" x14ac:dyDescent="0.3">
      <c r="A27" s="39" t="s">
        <v>5</v>
      </c>
      <c r="B27" s="62" t="s">
        <v>45</v>
      </c>
      <c r="C27" s="44" t="s">
        <v>46</v>
      </c>
      <c r="D27" s="39" t="s">
        <v>1621</v>
      </c>
    </row>
    <row r="28" spans="1:4" ht="15.6" x14ac:dyDescent="0.3">
      <c r="A28" s="39" t="s">
        <v>5</v>
      </c>
      <c r="B28" s="62" t="s">
        <v>45</v>
      </c>
      <c r="C28" s="38" t="s">
        <v>1619</v>
      </c>
      <c r="D28" s="39" t="s">
        <v>1620</v>
      </c>
    </row>
    <row r="29" spans="1:4" ht="15.6" x14ac:dyDescent="0.3">
      <c r="A29" s="39" t="s">
        <v>5</v>
      </c>
      <c r="B29" s="62" t="s">
        <v>45</v>
      </c>
      <c r="C29" s="44" t="s">
        <v>48</v>
      </c>
      <c r="D29" s="44" t="s">
        <v>49</v>
      </c>
    </row>
    <row r="30" spans="1:4" ht="15.6" x14ac:dyDescent="0.3">
      <c r="A30" s="39" t="s">
        <v>5</v>
      </c>
      <c r="B30" s="62" t="s">
        <v>45</v>
      </c>
      <c r="C30" s="62" t="s">
        <v>50</v>
      </c>
      <c r="D30" s="39" t="s">
        <v>51</v>
      </c>
    </row>
    <row r="31" spans="1:4" ht="15.6" x14ac:dyDescent="0.3">
      <c r="A31" s="39" t="s">
        <v>5</v>
      </c>
      <c r="B31" s="62" t="s">
        <v>45</v>
      </c>
      <c r="C31" s="73" t="s">
        <v>52</v>
      </c>
      <c r="D31" s="73" t="s">
        <v>53</v>
      </c>
    </row>
    <row r="32" spans="1:4" ht="15.6" x14ac:dyDescent="0.3">
      <c r="A32" s="39" t="s">
        <v>5</v>
      </c>
      <c r="B32" s="62" t="s">
        <v>45</v>
      </c>
      <c r="C32" s="62" t="s">
        <v>54</v>
      </c>
      <c r="D32" s="62" t="s">
        <v>1624</v>
      </c>
    </row>
    <row r="33" spans="1:4" ht="15.6" x14ac:dyDescent="0.3">
      <c r="A33" s="39" t="s">
        <v>5</v>
      </c>
      <c r="B33" s="62" t="s">
        <v>45</v>
      </c>
      <c r="C33" s="72" t="s">
        <v>54</v>
      </c>
      <c r="D33" s="72" t="s">
        <v>55</v>
      </c>
    </row>
    <row r="34" spans="1:4" ht="15.6" x14ac:dyDescent="0.3">
      <c r="A34" s="39" t="s">
        <v>5</v>
      </c>
      <c r="B34" s="62" t="s">
        <v>45</v>
      </c>
      <c r="C34" s="73" t="s">
        <v>1622</v>
      </c>
      <c r="D34" s="73" t="s">
        <v>1623</v>
      </c>
    </row>
    <row r="35" spans="1:4" ht="15.6" x14ac:dyDescent="0.3">
      <c r="A35" s="38" t="s">
        <v>5</v>
      </c>
      <c r="B35" s="5" t="s">
        <v>9</v>
      </c>
      <c r="C35" s="38" t="s">
        <v>21</v>
      </c>
      <c r="D35" s="39" t="s">
        <v>12</v>
      </c>
    </row>
    <row r="36" spans="1:4" ht="15.6" x14ac:dyDescent="0.3">
      <c r="A36" s="38" t="s">
        <v>5</v>
      </c>
      <c r="B36" s="5" t="s">
        <v>9</v>
      </c>
      <c r="C36" s="38" t="s">
        <v>21</v>
      </c>
      <c r="D36" s="39" t="s">
        <v>31</v>
      </c>
    </row>
    <row r="37" spans="1:4" ht="15.6" x14ac:dyDescent="0.3">
      <c r="A37" s="38" t="s">
        <v>5</v>
      </c>
      <c r="B37" s="5" t="s">
        <v>9</v>
      </c>
      <c r="C37" s="38" t="s">
        <v>21</v>
      </c>
      <c r="D37" s="39" t="s">
        <v>22</v>
      </c>
    </row>
    <row r="38" spans="1:4" ht="15.6" x14ac:dyDescent="0.3">
      <c r="A38" s="38" t="s">
        <v>5</v>
      </c>
      <c r="B38" s="5" t="s">
        <v>9</v>
      </c>
      <c r="C38" s="38" t="s">
        <v>21</v>
      </c>
      <c r="D38" s="39" t="s">
        <v>29</v>
      </c>
    </row>
    <row r="39" spans="1:4" ht="15.6" x14ac:dyDescent="0.3">
      <c r="A39" s="38" t="s">
        <v>5</v>
      </c>
      <c r="B39" s="5" t="s">
        <v>9</v>
      </c>
      <c r="C39" s="38" t="s">
        <v>21</v>
      </c>
      <c r="D39" s="39" t="s">
        <v>23</v>
      </c>
    </row>
    <row r="40" spans="1:4" ht="15.6" x14ac:dyDescent="0.3">
      <c r="A40" s="38" t="s">
        <v>5</v>
      </c>
      <c r="B40" s="5" t="s">
        <v>9</v>
      </c>
      <c r="C40" s="38" t="s">
        <v>21</v>
      </c>
      <c r="D40" s="39" t="s">
        <v>28</v>
      </c>
    </row>
    <row r="41" spans="1:4" ht="15.6" x14ac:dyDescent="0.3">
      <c r="A41" s="38" t="s">
        <v>5</v>
      </c>
      <c r="B41" s="5" t="s">
        <v>9</v>
      </c>
      <c r="C41" s="38" t="s">
        <v>21</v>
      </c>
      <c r="D41" s="39" t="s">
        <v>24</v>
      </c>
    </row>
    <row r="42" spans="1:4" ht="15.6" x14ac:dyDescent="0.3">
      <c r="A42" s="38" t="s">
        <v>5</v>
      </c>
      <c r="B42" s="5" t="s">
        <v>9</v>
      </c>
      <c r="C42" s="38" t="s">
        <v>21</v>
      </c>
      <c r="D42" s="39" t="s">
        <v>25</v>
      </c>
    </row>
    <row r="43" spans="1:4" ht="15.6" x14ac:dyDescent="0.3">
      <c r="A43" s="38" t="s">
        <v>5</v>
      </c>
      <c r="B43" s="5" t="s">
        <v>9</v>
      </c>
      <c r="C43" s="38" t="s">
        <v>21</v>
      </c>
      <c r="D43" s="39" t="s">
        <v>26</v>
      </c>
    </row>
    <row r="44" spans="1:4" ht="15.6" x14ac:dyDescent="0.3">
      <c r="A44" s="38" t="s">
        <v>5</v>
      </c>
      <c r="B44" s="5" t="s">
        <v>9</v>
      </c>
      <c r="C44" s="38" t="s">
        <v>21</v>
      </c>
      <c r="D44" s="39" t="s">
        <v>30</v>
      </c>
    </row>
    <row r="45" spans="1:4" ht="15.6" x14ac:dyDescent="0.3">
      <c r="A45" s="38" t="s">
        <v>5</v>
      </c>
      <c r="B45" s="5" t="s">
        <v>9</v>
      </c>
      <c r="C45" s="38" t="s">
        <v>21</v>
      </c>
      <c r="D45" s="39" t="s">
        <v>27</v>
      </c>
    </row>
    <row r="46" spans="1:4" ht="15.6" x14ac:dyDescent="0.3">
      <c r="A46" s="38" t="s">
        <v>5</v>
      </c>
      <c r="B46" s="5" t="s">
        <v>9</v>
      </c>
      <c r="C46" s="38" t="s">
        <v>15</v>
      </c>
      <c r="D46" s="39" t="s">
        <v>16</v>
      </c>
    </row>
    <row r="47" spans="1:4" ht="15.6" x14ac:dyDescent="0.3">
      <c r="A47" s="38" t="s">
        <v>5</v>
      </c>
      <c r="B47" s="5" t="s">
        <v>9</v>
      </c>
      <c r="C47" s="38" t="s">
        <v>15</v>
      </c>
      <c r="D47" s="39" t="s">
        <v>17</v>
      </c>
    </row>
    <row r="48" spans="1:4" ht="15.6" x14ac:dyDescent="0.3">
      <c r="A48" s="38" t="s">
        <v>5</v>
      </c>
      <c r="B48" s="5" t="s">
        <v>9</v>
      </c>
      <c r="C48" s="38" t="s">
        <v>15</v>
      </c>
      <c r="D48" s="39" t="s">
        <v>18</v>
      </c>
    </row>
    <row r="49" spans="1:4" ht="15.6" x14ac:dyDescent="0.3">
      <c r="A49" s="38" t="s">
        <v>5</v>
      </c>
      <c r="B49" s="5" t="s">
        <v>9</v>
      </c>
      <c r="C49" s="38" t="s">
        <v>15</v>
      </c>
      <c r="D49" s="39" t="s">
        <v>19</v>
      </c>
    </row>
    <row r="50" spans="1:4" ht="15.6" x14ac:dyDescent="0.3">
      <c r="A50" s="38" t="s">
        <v>5</v>
      </c>
      <c r="B50" s="5" t="s">
        <v>9</v>
      </c>
      <c r="C50" s="38" t="s">
        <v>15</v>
      </c>
      <c r="D50" s="39" t="s">
        <v>20</v>
      </c>
    </row>
    <row r="51" spans="1:4" ht="15.6" x14ac:dyDescent="0.3">
      <c r="A51" s="38" t="s">
        <v>5</v>
      </c>
      <c r="B51" s="5" t="s">
        <v>9</v>
      </c>
      <c r="C51" s="38" t="s">
        <v>10</v>
      </c>
      <c r="D51" s="39" t="s">
        <v>11</v>
      </c>
    </row>
    <row r="52" spans="1:4" ht="15.6" x14ac:dyDescent="0.3">
      <c r="A52" s="38" t="s">
        <v>5</v>
      </c>
      <c r="B52" s="5" t="s">
        <v>9</v>
      </c>
      <c r="C52" s="38" t="s">
        <v>10</v>
      </c>
      <c r="D52" s="39" t="s">
        <v>13</v>
      </c>
    </row>
    <row r="53" spans="1:4" ht="15.6" x14ac:dyDescent="0.3">
      <c r="A53" s="38" t="s">
        <v>5</v>
      </c>
      <c r="B53" s="5" t="s">
        <v>9</v>
      </c>
      <c r="C53" s="38" t="s">
        <v>10</v>
      </c>
      <c r="D53" s="39" t="s">
        <v>14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0DE7D-6FEF-4A7F-A687-6A761E3FA017}">
  <dimension ref="A1:D156"/>
  <sheetViews>
    <sheetView zoomScale="85" zoomScaleNormal="85" workbookViewId="0">
      <selection activeCell="B13" sqref="B13"/>
    </sheetView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9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40" t="s">
        <v>547</v>
      </c>
      <c r="B2" s="38" t="s">
        <v>548</v>
      </c>
      <c r="C2" s="38" t="s">
        <v>891</v>
      </c>
      <c r="D2" s="5" t="s">
        <v>905</v>
      </c>
    </row>
    <row r="3" spans="1:4" ht="15.6" x14ac:dyDescent="0.3">
      <c r="A3" s="40" t="s">
        <v>547</v>
      </c>
      <c r="B3" s="38" t="s">
        <v>548</v>
      </c>
      <c r="C3" s="38" t="s">
        <v>911</v>
      </c>
      <c r="D3" s="5" t="s">
        <v>912</v>
      </c>
    </row>
    <row r="4" spans="1:4" ht="15.6" x14ac:dyDescent="0.3">
      <c r="A4" s="40" t="s">
        <v>547</v>
      </c>
      <c r="B4" s="38" t="s">
        <v>548</v>
      </c>
      <c r="C4" s="38" t="s">
        <v>911</v>
      </c>
      <c r="D4" s="5" t="s">
        <v>914</v>
      </c>
    </row>
    <row r="5" spans="1:4" ht="15.6" x14ac:dyDescent="0.3">
      <c r="A5" s="40" t="s">
        <v>547</v>
      </c>
      <c r="B5" s="38" t="s">
        <v>548</v>
      </c>
      <c r="C5" s="38" t="s">
        <v>891</v>
      </c>
      <c r="D5" s="5" t="s">
        <v>895</v>
      </c>
    </row>
    <row r="6" spans="1:4" ht="15.6" x14ac:dyDescent="0.3">
      <c r="A6" s="40" t="s">
        <v>547</v>
      </c>
      <c r="B6" s="38" t="s">
        <v>548</v>
      </c>
      <c r="C6" s="38" t="s">
        <v>891</v>
      </c>
      <c r="D6" s="5" t="s">
        <v>906</v>
      </c>
    </row>
    <row r="7" spans="1:4" ht="15.6" x14ac:dyDescent="0.3">
      <c r="A7" s="40" t="s">
        <v>547</v>
      </c>
      <c r="B7" s="38" t="s">
        <v>548</v>
      </c>
      <c r="C7" s="38" t="s">
        <v>891</v>
      </c>
      <c r="D7" s="5" t="s">
        <v>900</v>
      </c>
    </row>
    <row r="8" spans="1:4" ht="15.6" x14ac:dyDescent="0.3">
      <c r="A8" s="40" t="s">
        <v>547</v>
      </c>
      <c r="B8" s="38" t="s">
        <v>548</v>
      </c>
      <c r="C8" s="38" t="s">
        <v>891</v>
      </c>
      <c r="D8" s="5" t="s">
        <v>900</v>
      </c>
    </row>
    <row r="9" spans="1:4" ht="15.6" x14ac:dyDescent="0.3">
      <c r="A9" s="40" t="s">
        <v>547</v>
      </c>
      <c r="B9" s="38" t="s">
        <v>548</v>
      </c>
      <c r="C9" s="38" t="s">
        <v>911</v>
      </c>
      <c r="D9" s="5" t="s">
        <v>921</v>
      </c>
    </row>
    <row r="10" spans="1:4" ht="15.6" x14ac:dyDescent="0.3">
      <c r="A10" s="40" t="s">
        <v>547</v>
      </c>
      <c r="B10" s="38" t="s">
        <v>548</v>
      </c>
      <c r="C10" s="38" t="s">
        <v>891</v>
      </c>
      <c r="D10" s="5" t="s">
        <v>892</v>
      </c>
    </row>
    <row r="11" spans="1:4" ht="15.6" x14ac:dyDescent="0.3">
      <c r="A11" s="40" t="s">
        <v>547</v>
      </c>
      <c r="B11" s="38" t="s">
        <v>548</v>
      </c>
      <c r="C11" s="38" t="s">
        <v>891</v>
      </c>
      <c r="D11" s="5" t="s">
        <v>901</v>
      </c>
    </row>
    <row r="12" spans="1:4" ht="15.6" x14ac:dyDescent="0.3">
      <c r="A12" s="40" t="s">
        <v>547</v>
      </c>
      <c r="B12" s="38" t="s">
        <v>548</v>
      </c>
      <c r="C12" s="38" t="s">
        <v>893</v>
      </c>
      <c r="D12" s="5" t="s">
        <v>896</v>
      </c>
    </row>
    <row r="13" spans="1:4" ht="15.6" x14ac:dyDescent="0.3">
      <c r="A13" s="40" t="s">
        <v>547</v>
      </c>
      <c r="B13" s="38" t="s">
        <v>548</v>
      </c>
      <c r="C13" s="38" t="s">
        <v>909</v>
      </c>
      <c r="D13" s="5" t="s">
        <v>910</v>
      </c>
    </row>
    <row r="14" spans="1:4" ht="15.6" x14ac:dyDescent="0.3">
      <c r="A14" s="40" t="s">
        <v>547</v>
      </c>
      <c r="B14" s="38" t="s">
        <v>548</v>
      </c>
      <c r="C14" s="38" t="s">
        <v>909</v>
      </c>
      <c r="D14" s="5" t="s">
        <v>922</v>
      </c>
    </row>
    <row r="15" spans="1:4" ht="15.6" x14ac:dyDescent="0.3">
      <c r="A15" s="40" t="s">
        <v>547</v>
      </c>
      <c r="B15" s="38" t="s">
        <v>548</v>
      </c>
      <c r="C15" s="38" t="s">
        <v>893</v>
      </c>
      <c r="D15" s="5" t="s">
        <v>897</v>
      </c>
    </row>
    <row r="16" spans="1:4" ht="15.6" x14ac:dyDescent="0.3">
      <c r="A16" s="40" t="s">
        <v>547</v>
      </c>
      <c r="B16" s="38" t="s">
        <v>548</v>
      </c>
      <c r="C16" s="38" t="s">
        <v>893</v>
      </c>
      <c r="D16" s="5" t="s">
        <v>904</v>
      </c>
    </row>
    <row r="17" spans="1:4" ht="15.6" x14ac:dyDescent="0.3">
      <c r="A17" s="40" t="s">
        <v>547</v>
      </c>
      <c r="B17" s="38" t="s">
        <v>548</v>
      </c>
      <c r="C17" s="38" t="s">
        <v>893</v>
      </c>
      <c r="D17" s="5" t="s">
        <v>903</v>
      </c>
    </row>
    <row r="18" spans="1:4" ht="15.6" x14ac:dyDescent="0.3">
      <c r="A18" s="40" t="s">
        <v>547</v>
      </c>
      <c r="B18" s="38" t="s">
        <v>548</v>
      </c>
      <c r="C18" s="38" t="s">
        <v>893</v>
      </c>
      <c r="D18" s="5" t="s">
        <v>899</v>
      </c>
    </row>
    <row r="19" spans="1:4" ht="15.6" x14ac:dyDescent="0.3">
      <c r="A19" s="40" t="s">
        <v>547</v>
      </c>
      <c r="B19" s="38" t="s">
        <v>548</v>
      </c>
      <c r="C19" s="38" t="s">
        <v>893</v>
      </c>
      <c r="D19" s="5" t="s">
        <v>894</v>
      </c>
    </row>
    <row r="20" spans="1:4" ht="15.6" x14ac:dyDescent="0.3">
      <c r="A20" s="40" t="s">
        <v>547</v>
      </c>
      <c r="B20" s="38" t="s">
        <v>548</v>
      </c>
      <c r="C20" s="38" t="s">
        <v>887</v>
      </c>
      <c r="D20" s="5" t="s">
        <v>888</v>
      </c>
    </row>
    <row r="21" spans="1:4" ht="15.6" x14ac:dyDescent="0.3">
      <c r="A21" s="40" t="s">
        <v>547</v>
      </c>
      <c r="B21" s="38" t="s">
        <v>548</v>
      </c>
      <c r="C21" s="38" t="s">
        <v>889</v>
      </c>
      <c r="D21" s="5" t="s">
        <v>890</v>
      </c>
    </row>
    <row r="22" spans="1:4" ht="15.6" x14ac:dyDescent="0.3">
      <c r="A22" s="40" t="s">
        <v>547</v>
      </c>
      <c r="B22" s="38" t="s">
        <v>548</v>
      </c>
      <c r="C22" s="38" t="s">
        <v>887</v>
      </c>
      <c r="D22" s="5" t="s">
        <v>908</v>
      </c>
    </row>
    <row r="23" spans="1:4" ht="15.6" x14ac:dyDescent="0.3">
      <c r="A23" s="40" t="s">
        <v>547</v>
      </c>
      <c r="B23" s="38" t="s">
        <v>548</v>
      </c>
      <c r="C23" s="38" t="s">
        <v>887</v>
      </c>
      <c r="D23" s="5" t="s">
        <v>898</v>
      </c>
    </row>
    <row r="24" spans="1:4" ht="15.6" x14ac:dyDescent="0.3">
      <c r="A24" s="40" t="s">
        <v>547</v>
      </c>
      <c r="B24" s="38" t="s">
        <v>548</v>
      </c>
      <c r="C24" s="38" t="s">
        <v>889</v>
      </c>
      <c r="D24" s="5" t="s">
        <v>913</v>
      </c>
    </row>
    <row r="25" spans="1:4" ht="15.6" x14ac:dyDescent="0.3">
      <c r="A25" s="40" t="s">
        <v>547</v>
      </c>
      <c r="B25" s="38" t="s">
        <v>548</v>
      </c>
      <c r="C25" s="38" t="s">
        <v>889</v>
      </c>
      <c r="D25" s="5" t="s">
        <v>915</v>
      </c>
    </row>
    <row r="26" spans="1:4" ht="15.6" x14ac:dyDescent="0.3">
      <c r="A26" s="40" t="s">
        <v>547</v>
      </c>
      <c r="B26" s="38" t="s">
        <v>548</v>
      </c>
      <c r="C26" s="38" t="s">
        <v>887</v>
      </c>
      <c r="D26" s="5" t="s">
        <v>907</v>
      </c>
    </row>
    <row r="27" spans="1:4" ht="15.6" x14ac:dyDescent="0.3">
      <c r="A27" s="40" t="s">
        <v>547</v>
      </c>
      <c r="B27" s="38" t="s">
        <v>548</v>
      </c>
      <c r="C27" s="38" t="s">
        <v>889</v>
      </c>
      <c r="D27" s="5" t="s">
        <v>923</v>
      </c>
    </row>
    <row r="28" spans="1:4" ht="15.6" x14ac:dyDescent="0.3">
      <c r="A28" s="40" t="s">
        <v>547</v>
      </c>
      <c r="B28" s="38" t="s">
        <v>548</v>
      </c>
      <c r="C28" s="38" t="s">
        <v>889</v>
      </c>
      <c r="D28" s="5" t="s">
        <v>920</v>
      </c>
    </row>
    <row r="29" spans="1:4" ht="15.6" x14ac:dyDescent="0.3">
      <c r="A29" s="40" t="s">
        <v>547</v>
      </c>
      <c r="B29" s="38" t="s">
        <v>548</v>
      </c>
      <c r="C29" s="38" t="s">
        <v>887</v>
      </c>
      <c r="D29" s="5" t="s">
        <v>902</v>
      </c>
    </row>
    <row r="30" spans="1:4" ht="15.6" x14ac:dyDescent="0.3">
      <c r="A30" s="40" t="s">
        <v>547</v>
      </c>
      <c r="B30" s="38" t="s">
        <v>548</v>
      </c>
      <c r="C30" s="38" t="s">
        <v>918</v>
      </c>
      <c r="D30" s="5" t="s">
        <v>919</v>
      </c>
    </row>
    <row r="31" spans="1:4" ht="15.6" x14ac:dyDescent="0.3">
      <c r="A31" s="40" t="s">
        <v>547</v>
      </c>
      <c r="B31" s="38" t="s">
        <v>548</v>
      </c>
      <c r="C31" s="38" t="s">
        <v>916</v>
      </c>
      <c r="D31" s="5" t="s">
        <v>917</v>
      </c>
    </row>
    <row r="32" spans="1:4" ht="15.6" x14ac:dyDescent="0.3">
      <c r="A32" s="40" t="s">
        <v>547</v>
      </c>
      <c r="B32" s="38" t="s">
        <v>835</v>
      </c>
      <c r="C32" s="38" t="s">
        <v>845</v>
      </c>
      <c r="D32" s="5" t="s">
        <v>866</v>
      </c>
    </row>
    <row r="33" spans="1:4" ht="15.6" x14ac:dyDescent="0.3">
      <c r="A33" s="40" t="s">
        <v>547</v>
      </c>
      <c r="B33" s="38" t="s">
        <v>835</v>
      </c>
      <c r="C33" s="38" t="s">
        <v>845</v>
      </c>
      <c r="D33" s="5" t="s">
        <v>846</v>
      </c>
    </row>
    <row r="34" spans="1:4" ht="15.6" x14ac:dyDescent="0.3">
      <c r="A34" s="40" t="s">
        <v>547</v>
      </c>
      <c r="B34" s="38" t="s">
        <v>835</v>
      </c>
      <c r="C34" s="38" t="s">
        <v>845</v>
      </c>
      <c r="D34" s="5" t="s">
        <v>865</v>
      </c>
    </row>
    <row r="35" spans="1:4" ht="15.6" x14ac:dyDescent="0.3">
      <c r="A35" s="40" t="s">
        <v>547</v>
      </c>
      <c r="B35" s="38" t="s">
        <v>835</v>
      </c>
      <c r="C35" s="38" t="s">
        <v>845</v>
      </c>
      <c r="D35" s="5" t="s">
        <v>867</v>
      </c>
    </row>
    <row r="36" spans="1:4" ht="15.6" x14ac:dyDescent="0.3">
      <c r="A36" s="40" t="s">
        <v>547</v>
      </c>
      <c r="B36" s="38" t="s">
        <v>835</v>
      </c>
      <c r="C36" s="38" t="s">
        <v>849</v>
      </c>
      <c r="D36" s="5" t="s">
        <v>850</v>
      </c>
    </row>
    <row r="37" spans="1:4" ht="15.6" x14ac:dyDescent="0.3">
      <c r="A37" s="40" t="s">
        <v>547</v>
      </c>
      <c r="B37" s="38" t="s">
        <v>835</v>
      </c>
      <c r="C37" s="38" t="s">
        <v>869</v>
      </c>
      <c r="D37" s="5" t="s">
        <v>870</v>
      </c>
    </row>
    <row r="38" spans="1:4" ht="15.6" x14ac:dyDescent="0.3">
      <c r="A38" s="40" t="s">
        <v>547</v>
      </c>
      <c r="B38" s="38" t="s">
        <v>835</v>
      </c>
      <c r="C38" s="38" t="s">
        <v>838</v>
      </c>
      <c r="D38" s="5" t="s">
        <v>844</v>
      </c>
    </row>
    <row r="39" spans="1:4" ht="15.6" x14ac:dyDescent="0.3">
      <c r="A39" s="40" t="s">
        <v>547</v>
      </c>
      <c r="B39" s="38" t="s">
        <v>835</v>
      </c>
      <c r="C39" s="38" t="s">
        <v>838</v>
      </c>
      <c r="D39" s="5" t="s">
        <v>839</v>
      </c>
    </row>
    <row r="40" spans="1:4" ht="15.6" x14ac:dyDescent="0.3">
      <c r="A40" s="40" t="s">
        <v>547</v>
      </c>
      <c r="B40" s="38" t="s">
        <v>835</v>
      </c>
      <c r="C40" s="38" t="s">
        <v>838</v>
      </c>
      <c r="D40" s="5" t="s">
        <v>872</v>
      </c>
    </row>
    <row r="41" spans="1:4" ht="15.6" x14ac:dyDescent="0.3">
      <c r="A41" s="40" t="s">
        <v>547</v>
      </c>
      <c r="B41" s="38" t="s">
        <v>835</v>
      </c>
      <c r="C41" s="38" t="s">
        <v>838</v>
      </c>
      <c r="D41" s="41" t="s">
        <v>873</v>
      </c>
    </row>
    <row r="42" spans="1:4" ht="15.6" x14ac:dyDescent="0.3">
      <c r="A42" s="40" t="s">
        <v>547</v>
      </c>
      <c r="B42" s="38" t="s">
        <v>835</v>
      </c>
      <c r="C42" s="38" t="s">
        <v>838</v>
      </c>
      <c r="D42" s="5" t="s">
        <v>871</v>
      </c>
    </row>
    <row r="43" spans="1:4" ht="15.6" x14ac:dyDescent="0.3">
      <c r="A43" s="40" t="s">
        <v>547</v>
      </c>
      <c r="B43" s="38" t="s">
        <v>835</v>
      </c>
      <c r="C43" s="38" t="s">
        <v>838</v>
      </c>
      <c r="D43" s="5" t="s">
        <v>879</v>
      </c>
    </row>
    <row r="44" spans="1:4" ht="15.6" x14ac:dyDescent="0.3">
      <c r="A44" s="40" t="s">
        <v>547</v>
      </c>
      <c r="B44" s="38" t="s">
        <v>835</v>
      </c>
      <c r="C44" s="38" t="s">
        <v>836</v>
      </c>
      <c r="D44" s="5" t="s">
        <v>837</v>
      </c>
    </row>
    <row r="45" spans="1:4" ht="15.6" x14ac:dyDescent="0.3">
      <c r="A45" s="40" t="s">
        <v>547</v>
      </c>
      <c r="B45" s="38" t="s">
        <v>835</v>
      </c>
      <c r="C45" s="38" t="s">
        <v>836</v>
      </c>
      <c r="D45" s="5" t="s">
        <v>1721</v>
      </c>
    </row>
    <row r="46" spans="1:4" ht="15.6" x14ac:dyDescent="0.3">
      <c r="A46" s="40" t="s">
        <v>547</v>
      </c>
      <c r="B46" s="38" t="s">
        <v>835</v>
      </c>
      <c r="C46" s="38" t="s">
        <v>836</v>
      </c>
      <c r="D46" s="5" t="s">
        <v>858</v>
      </c>
    </row>
    <row r="47" spans="1:4" ht="15.6" x14ac:dyDescent="0.3">
      <c r="A47" s="40" t="s">
        <v>547</v>
      </c>
      <c r="B47" s="38" t="s">
        <v>835</v>
      </c>
      <c r="C47" s="38" t="s">
        <v>836</v>
      </c>
      <c r="D47" s="5" t="s">
        <v>875</v>
      </c>
    </row>
    <row r="48" spans="1:4" ht="15.6" x14ac:dyDescent="0.3">
      <c r="A48" s="40" t="s">
        <v>547</v>
      </c>
      <c r="B48" s="38" t="s">
        <v>835</v>
      </c>
      <c r="C48" s="38" t="s">
        <v>836</v>
      </c>
      <c r="D48" s="5" t="s">
        <v>1722</v>
      </c>
    </row>
    <row r="49" spans="1:4" ht="15.6" x14ac:dyDescent="0.3">
      <c r="A49" s="40" t="s">
        <v>547</v>
      </c>
      <c r="B49" s="38" t="s">
        <v>835</v>
      </c>
      <c r="C49" s="38" t="s">
        <v>836</v>
      </c>
      <c r="D49" s="5" t="s">
        <v>847</v>
      </c>
    </row>
    <row r="50" spans="1:4" ht="15.6" x14ac:dyDescent="0.3">
      <c r="A50" s="40" t="s">
        <v>547</v>
      </c>
      <c r="B50" s="38" t="s">
        <v>835</v>
      </c>
      <c r="C50" s="38" t="s">
        <v>836</v>
      </c>
      <c r="D50" s="5" t="s">
        <v>852</v>
      </c>
    </row>
    <row r="51" spans="1:4" ht="15.6" x14ac:dyDescent="0.3">
      <c r="A51" s="40" t="s">
        <v>547</v>
      </c>
      <c r="B51" s="38" t="s">
        <v>835</v>
      </c>
      <c r="C51" s="38" t="s">
        <v>836</v>
      </c>
      <c r="D51" s="5" t="s">
        <v>853</v>
      </c>
    </row>
    <row r="52" spans="1:4" ht="15.6" x14ac:dyDescent="0.3">
      <c r="A52" s="40" t="s">
        <v>547</v>
      </c>
      <c r="B52" s="38" t="s">
        <v>835</v>
      </c>
      <c r="C52" s="38" t="s">
        <v>836</v>
      </c>
      <c r="D52" s="5" t="s">
        <v>880</v>
      </c>
    </row>
    <row r="53" spans="1:4" ht="15.6" x14ac:dyDescent="0.3">
      <c r="A53" s="40" t="s">
        <v>547</v>
      </c>
      <c r="B53" s="38" t="s">
        <v>835</v>
      </c>
      <c r="C53" s="38" t="s">
        <v>836</v>
      </c>
      <c r="D53" s="5" t="s">
        <v>854</v>
      </c>
    </row>
    <row r="54" spans="1:4" ht="15.6" x14ac:dyDescent="0.3">
      <c r="A54" s="40" t="s">
        <v>547</v>
      </c>
      <c r="B54" s="38" t="s">
        <v>835</v>
      </c>
      <c r="C54" s="38" t="s">
        <v>836</v>
      </c>
      <c r="D54" s="5" t="s">
        <v>859</v>
      </c>
    </row>
    <row r="55" spans="1:4" ht="15.6" x14ac:dyDescent="0.3">
      <c r="A55" s="40" t="s">
        <v>547</v>
      </c>
      <c r="B55" s="38" t="s">
        <v>835</v>
      </c>
      <c r="C55" s="38" t="s">
        <v>836</v>
      </c>
      <c r="D55" s="5" t="s">
        <v>860</v>
      </c>
    </row>
    <row r="56" spans="1:4" ht="15.6" x14ac:dyDescent="0.3">
      <c r="A56" s="40" t="s">
        <v>547</v>
      </c>
      <c r="B56" s="38" t="s">
        <v>835</v>
      </c>
      <c r="C56" s="38" t="s">
        <v>836</v>
      </c>
      <c r="D56" s="5" t="s">
        <v>876</v>
      </c>
    </row>
    <row r="57" spans="1:4" ht="15.6" x14ac:dyDescent="0.3">
      <c r="A57" s="40" t="s">
        <v>547</v>
      </c>
      <c r="B57" s="38" t="s">
        <v>835</v>
      </c>
      <c r="C57" s="38" t="s">
        <v>836</v>
      </c>
      <c r="D57" s="5" t="s">
        <v>878</v>
      </c>
    </row>
    <row r="58" spans="1:4" ht="15.6" x14ac:dyDescent="0.3">
      <c r="A58" s="40" t="s">
        <v>547</v>
      </c>
      <c r="B58" s="38" t="s">
        <v>835</v>
      </c>
      <c r="C58" s="38" t="s">
        <v>855</v>
      </c>
      <c r="D58" s="5" t="s">
        <v>1720</v>
      </c>
    </row>
    <row r="59" spans="1:4" ht="15.6" x14ac:dyDescent="0.3">
      <c r="A59" s="40" t="s">
        <v>547</v>
      </c>
      <c r="B59" s="38" t="s">
        <v>835</v>
      </c>
      <c r="C59" s="38" t="s">
        <v>855</v>
      </c>
      <c r="D59" s="5" t="s">
        <v>862</v>
      </c>
    </row>
    <row r="60" spans="1:4" ht="15.6" x14ac:dyDescent="0.3">
      <c r="A60" s="40" t="s">
        <v>547</v>
      </c>
      <c r="B60" s="38" t="s">
        <v>835</v>
      </c>
      <c r="C60" s="38" t="s">
        <v>855</v>
      </c>
      <c r="D60" s="5" t="s">
        <v>863</v>
      </c>
    </row>
    <row r="61" spans="1:4" ht="15.6" x14ac:dyDescent="0.3">
      <c r="A61" s="40" t="s">
        <v>547</v>
      </c>
      <c r="B61" s="38" t="s">
        <v>835</v>
      </c>
      <c r="C61" s="38" t="s">
        <v>855</v>
      </c>
      <c r="D61" s="5" t="s">
        <v>856</v>
      </c>
    </row>
    <row r="62" spans="1:4" ht="15.6" x14ac:dyDescent="0.3">
      <c r="A62" s="40" t="s">
        <v>547</v>
      </c>
      <c r="B62" s="38" t="s">
        <v>835</v>
      </c>
      <c r="C62" s="38" t="s">
        <v>842</v>
      </c>
      <c r="D62" s="5" t="s">
        <v>843</v>
      </c>
    </row>
    <row r="63" spans="1:4" ht="15.6" x14ac:dyDescent="0.3">
      <c r="A63" s="40" t="s">
        <v>547</v>
      </c>
      <c r="B63" s="38" t="s">
        <v>835</v>
      </c>
      <c r="C63" s="38" t="s">
        <v>842</v>
      </c>
      <c r="D63" s="5" t="s">
        <v>868</v>
      </c>
    </row>
    <row r="64" spans="1:4" ht="15.6" x14ac:dyDescent="0.3">
      <c r="A64" s="40" t="s">
        <v>547</v>
      </c>
      <c r="B64" s="38" t="s">
        <v>835</v>
      </c>
      <c r="C64" s="38" t="s">
        <v>842</v>
      </c>
      <c r="D64" s="5" t="s">
        <v>1719</v>
      </c>
    </row>
    <row r="65" spans="1:4" ht="15.6" x14ac:dyDescent="0.3">
      <c r="A65" s="40" t="s">
        <v>547</v>
      </c>
      <c r="B65" s="38" t="s">
        <v>835</v>
      </c>
      <c r="C65" s="38" t="s">
        <v>842</v>
      </c>
      <c r="D65" s="5" t="s">
        <v>857</v>
      </c>
    </row>
    <row r="66" spans="1:4" ht="15.6" x14ac:dyDescent="0.3">
      <c r="A66" s="40" t="s">
        <v>547</v>
      </c>
      <c r="B66" s="38" t="s">
        <v>835</v>
      </c>
      <c r="C66" s="38" t="s">
        <v>842</v>
      </c>
      <c r="D66" s="5" t="s">
        <v>848</v>
      </c>
    </row>
    <row r="67" spans="1:4" ht="15.6" x14ac:dyDescent="0.3">
      <c r="A67" s="40" t="s">
        <v>547</v>
      </c>
      <c r="B67" s="38" t="s">
        <v>835</v>
      </c>
      <c r="C67" s="38" t="s">
        <v>840</v>
      </c>
      <c r="D67" s="5" t="s">
        <v>874</v>
      </c>
    </row>
    <row r="68" spans="1:4" ht="15.6" x14ac:dyDescent="0.3">
      <c r="A68" s="40" t="s">
        <v>547</v>
      </c>
      <c r="B68" s="38" t="s">
        <v>835</v>
      </c>
      <c r="C68" s="38" t="s">
        <v>840</v>
      </c>
      <c r="D68" s="5" t="s">
        <v>864</v>
      </c>
    </row>
    <row r="69" spans="1:4" ht="15.6" x14ac:dyDescent="0.3">
      <c r="A69" s="40" t="s">
        <v>547</v>
      </c>
      <c r="B69" s="38" t="s">
        <v>835</v>
      </c>
      <c r="C69" s="38" t="s">
        <v>840</v>
      </c>
      <c r="D69" s="5" t="s">
        <v>877</v>
      </c>
    </row>
    <row r="70" spans="1:4" ht="15.6" x14ac:dyDescent="0.3">
      <c r="A70" s="40" t="s">
        <v>547</v>
      </c>
      <c r="B70" s="38" t="s">
        <v>835</v>
      </c>
      <c r="C70" s="38" t="s">
        <v>840</v>
      </c>
      <c r="D70" s="5" t="s">
        <v>841</v>
      </c>
    </row>
    <row r="71" spans="1:4" ht="15.6" x14ac:dyDescent="0.3">
      <c r="A71" s="40" t="s">
        <v>547</v>
      </c>
      <c r="B71" s="38" t="s">
        <v>835</v>
      </c>
      <c r="C71" s="38" t="s">
        <v>840</v>
      </c>
      <c r="D71" s="5" t="s">
        <v>1724</v>
      </c>
    </row>
    <row r="72" spans="1:4" ht="15.6" x14ac:dyDescent="0.3">
      <c r="A72" s="40" t="s">
        <v>547</v>
      </c>
      <c r="B72" s="38" t="s">
        <v>835</v>
      </c>
      <c r="C72" s="38" t="s">
        <v>840</v>
      </c>
      <c r="D72" s="5" t="s">
        <v>1723</v>
      </c>
    </row>
    <row r="73" spans="1:4" ht="15.6" x14ac:dyDescent="0.3">
      <c r="A73" s="40" t="s">
        <v>547</v>
      </c>
      <c r="B73" s="38" t="s">
        <v>835</v>
      </c>
      <c r="C73" s="38" t="s">
        <v>840</v>
      </c>
      <c r="D73" s="5" t="s">
        <v>861</v>
      </c>
    </row>
    <row r="74" spans="1:4" ht="15.6" x14ac:dyDescent="0.3">
      <c r="A74" s="40" t="s">
        <v>547</v>
      </c>
      <c r="B74" s="38" t="s">
        <v>835</v>
      </c>
      <c r="C74" s="38" t="s">
        <v>840</v>
      </c>
      <c r="D74" s="5" t="s">
        <v>851</v>
      </c>
    </row>
    <row r="75" spans="1:4" ht="15.6" x14ac:dyDescent="0.3">
      <c r="A75" s="40" t="s">
        <v>547</v>
      </c>
      <c r="B75" s="38" t="s">
        <v>835</v>
      </c>
      <c r="C75" s="38" t="s">
        <v>883</v>
      </c>
      <c r="D75" s="5" t="s">
        <v>884</v>
      </c>
    </row>
    <row r="76" spans="1:4" ht="15.6" x14ac:dyDescent="0.3">
      <c r="A76" s="40" t="s">
        <v>547</v>
      </c>
      <c r="B76" s="38" t="s">
        <v>835</v>
      </c>
      <c r="C76" s="38" t="s">
        <v>885</v>
      </c>
      <c r="D76" s="5" t="s">
        <v>886</v>
      </c>
    </row>
    <row r="77" spans="1:4" ht="15.6" x14ac:dyDescent="0.3">
      <c r="A77" s="40" t="s">
        <v>547</v>
      </c>
      <c r="B77" s="38" t="s">
        <v>835</v>
      </c>
      <c r="C77" s="38" t="s">
        <v>881</v>
      </c>
      <c r="D77" s="5" t="s">
        <v>882</v>
      </c>
    </row>
    <row r="78" spans="1:4" ht="15.6" x14ac:dyDescent="0.3">
      <c r="A78" s="40" t="s">
        <v>547</v>
      </c>
      <c r="B78" s="38" t="s">
        <v>1698</v>
      </c>
      <c r="C78" s="38" t="s">
        <v>1699</v>
      </c>
      <c r="D78" s="5" t="s">
        <v>1707</v>
      </c>
    </row>
    <row r="79" spans="1:4" ht="15.6" x14ac:dyDescent="0.3">
      <c r="A79" s="40" t="s">
        <v>547</v>
      </c>
      <c r="B79" s="38" t="s">
        <v>1698</v>
      </c>
      <c r="C79" s="38" t="s">
        <v>1699</v>
      </c>
      <c r="D79" s="67" t="s">
        <v>1713</v>
      </c>
    </row>
    <row r="80" spans="1:4" ht="15.6" x14ac:dyDescent="0.3">
      <c r="A80" s="40" t="s">
        <v>547</v>
      </c>
      <c r="B80" s="38" t="s">
        <v>1698</v>
      </c>
      <c r="C80" s="38" t="s">
        <v>1699</v>
      </c>
      <c r="D80" s="5" t="s">
        <v>1710</v>
      </c>
    </row>
    <row r="81" spans="1:4" ht="15.6" x14ac:dyDescent="0.3">
      <c r="A81" s="40" t="s">
        <v>547</v>
      </c>
      <c r="B81" s="38" t="s">
        <v>1698</v>
      </c>
      <c r="C81" s="38" t="s">
        <v>1699</v>
      </c>
      <c r="D81" s="41" t="s">
        <v>1700</v>
      </c>
    </row>
    <row r="82" spans="1:4" ht="15.6" x14ac:dyDescent="0.3">
      <c r="A82" s="40" t="s">
        <v>547</v>
      </c>
      <c r="B82" s="38" t="s">
        <v>1698</v>
      </c>
      <c r="C82" s="38" t="s">
        <v>1699</v>
      </c>
      <c r="D82" s="41" t="s">
        <v>1706</v>
      </c>
    </row>
    <row r="83" spans="1:4" ht="15.6" x14ac:dyDescent="0.3">
      <c r="A83" s="40" t="s">
        <v>547</v>
      </c>
      <c r="B83" s="38" t="s">
        <v>1698</v>
      </c>
      <c r="C83" s="38" t="s">
        <v>1699</v>
      </c>
      <c r="D83" s="5" t="s">
        <v>1711</v>
      </c>
    </row>
    <row r="84" spans="1:4" ht="15.6" x14ac:dyDescent="0.3">
      <c r="A84" s="40" t="s">
        <v>547</v>
      </c>
      <c r="B84" s="38" t="s">
        <v>1698</v>
      </c>
      <c r="C84" s="38" t="s">
        <v>1699</v>
      </c>
      <c r="D84" s="67" t="s">
        <v>1718</v>
      </c>
    </row>
    <row r="85" spans="1:4" ht="15.6" x14ac:dyDescent="0.3">
      <c r="A85" s="40" t="s">
        <v>547</v>
      </c>
      <c r="B85" s="38" t="s">
        <v>1698</v>
      </c>
      <c r="C85" s="38" t="s">
        <v>1703</v>
      </c>
      <c r="D85" s="41" t="s">
        <v>1705</v>
      </c>
    </row>
    <row r="86" spans="1:4" ht="15.6" x14ac:dyDescent="0.3">
      <c r="A86" s="40" t="s">
        <v>547</v>
      </c>
      <c r="B86" s="38" t="s">
        <v>1698</v>
      </c>
      <c r="C86" s="38" t="s">
        <v>1703</v>
      </c>
      <c r="D86" s="41" t="s">
        <v>1704</v>
      </c>
    </row>
    <row r="87" spans="1:4" ht="15.6" x14ac:dyDescent="0.3">
      <c r="A87" s="40" t="s">
        <v>547</v>
      </c>
      <c r="B87" s="38" t="s">
        <v>1698</v>
      </c>
      <c r="C87" s="38" t="s">
        <v>1703</v>
      </c>
      <c r="D87" s="67" t="s">
        <v>1712</v>
      </c>
    </row>
    <row r="88" spans="1:4" ht="15.6" x14ac:dyDescent="0.3">
      <c r="A88" s="40" t="s">
        <v>547</v>
      </c>
      <c r="B88" s="38" t="s">
        <v>1698</v>
      </c>
      <c r="C88" s="38" t="s">
        <v>1703</v>
      </c>
      <c r="D88" s="5" t="s">
        <v>1708</v>
      </c>
    </row>
    <row r="89" spans="1:4" ht="15.6" x14ac:dyDescent="0.3">
      <c r="A89" s="40" t="s">
        <v>547</v>
      </c>
      <c r="B89" s="38" t="s">
        <v>1698</v>
      </c>
      <c r="C89" s="38" t="s">
        <v>1703</v>
      </c>
      <c r="D89" s="5" t="s">
        <v>1709</v>
      </c>
    </row>
    <row r="90" spans="1:4" ht="15.6" x14ac:dyDescent="0.3">
      <c r="A90" s="40" t="s">
        <v>547</v>
      </c>
      <c r="B90" s="38" t="s">
        <v>1698</v>
      </c>
      <c r="C90" s="38" t="s">
        <v>1703</v>
      </c>
      <c r="D90" s="67" t="s">
        <v>1714</v>
      </c>
    </row>
    <row r="91" spans="1:4" ht="15.6" x14ac:dyDescent="0.3">
      <c r="A91" s="40" t="s">
        <v>547</v>
      </c>
      <c r="B91" s="38" t="s">
        <v>1698</v>
      </c>
      <c r="C91" s="38" t="s">
        <v>1701</v>
      </c>
      <c r="D91" s="41" t="s">
        <v>1702</v>
      </c>
    </row>
    <row r="92" spans="1:4" ht="15.6" x14ac:dyDescent="0.3">
      <c r="A92" s="40" t="s">
        <v>547</v>
      </c>
      <c r="B92" s="38" t="s">
        <v>1698</v>
      </c>
      <c r="C92" s="38" t="s">
        <v>1701</v>
      </c>
      <c r="D92" s="5" t="s">
        <v>1701</v>
      </c>
    </row>
    <row r="93" spans="1:4" ht="15.6" x14ac:dyDescent="0.3">
      <c r="A93" s="40" t="s">
        <v>547</v>
      </c>
      <c r="B93" s="38" t="s">
        <v>961</v>
      </c>
      <c r="C93" s="38">
        <v>1</v>
      </c>
      <c r="D93" s="5" t="s">
        <v>967</v>
      </c>
    </row>
    <row r="94" spans="1:4" ht="15.6" x14ac:dyDescent="0.3">
      <c r="A94" s="40" t="s">
        <v>547</v>
      </c>
      <c r="B94" s="38" t="s">
        <v>961</v>
      </c>
      <c r="C94" s="38">
        <v>1</v>
      </c>
      <c r="D94" s="38" t="s">
        <v>976</v>
      </c>
    </row>
    <row r="95" spans="1:4" ht="15.6" x14ac:dyDescent="0.3">
      <c r="A95" s="40" t="s">
        <v>547</v>
      </c>
      <c r="B95" s="38" t="s">
        <v>961</v>
      </c>
      <c r="C95" s="38">
        <v>1</v>
      </c>
      <c r="D95" s="5" t="s">
        <v>968</v>
      </c>
    </row>
    <row r="96" spans="1:4" ht="15.6" x14ac:dyDescent="0.3">
      <c r="A96" s="40" t="s">
        <v>547</v>
      </c>
      <c r="B96" s="38" t="s">
        <v>961</v>
      </c>
      <c r="C96" s="38">
        <v>1</v>
      </c>
      <c r="D96" s="38" t="s">
        <v>983</v>
      </c>
    </row>
    <row r="97" spans="1:4" ht="15.6" x14ac:dyDescent="0.3">
      <c r="A97" s="40" t="s">
        <v>547</v>
      </c>
      <c r="B97" s="38" t="s">
        <v>961</v>
      </c>
      <c r="C97" s="38">
        <v>1</v>
      </c>
      <c r="D97" s="5" t="s">
        <v>962</v>
      </c>
    </row>
    <row r="98" spans="1:4" ht="15.6" x14ac:dyDescent="0.3">
      <c r="A98" s="40" t="s">
        <v>547</v>
      </c>
      <c r="B98" s="38" t="s">
        <v>961</v>
      </c>
      <c r="C98" s="38">
        <v>2</v>
      </c>
      <c r="D98" s="5" t="s">
        <v>985</v>
      </c>
    </row>
    <row r="99" spans="1:4" ht="15.6" x14ac:dyDescent="0.3">
      <c r="A99" s="40" t="s">
        <v>547</v>
      </c>
      <c r="B99" s="38" t="s">
        <v>961</v>
      </c>
      <c r="C99" s="38">
        <v>2</v>
      </c>
      <c r="D99" s="5" t="s">
        <v>963</v>
      </c>
    </row>
    <row r="100" spans="1:4" ht="15.6" x14ac:dyDescent="0.3">
      <c r="A100" s="40" t="s">
        <v>547</v>
      </c>
      <c r="B100" s="38" t="s">
        <v>961</v>
      </c>
      <c r="C100" s="38">
        <v>2</v>
      </c>
      <c r="D100" s="5" t="s">
        <v>984</v>
      </c>
    </row>
    <row r="101" spans="1:4" ht="15.6" x14ac:dyDescent="0.3">
      <c r="A101" s="40" t="s">
        <v>547</v>
      </c>
      <c r="B101" s="38" t="s">
        <v>961</v>
      </c>
      <c r="C101" s="38">
        <v>2</v>
      </c>
      <c r="D101" s="5" t="s">
        <v>986</v>
      </c>
    </row>
    <row r="102" spans="1:4" ht="15.6" x14ac:dyDescent="0.3">
      <c r="A102" s="40" t="s">
        <v>547</v>
      </c>
      <c r="B102" s="38" t="s">
        <v>961</v>
      </c>
      <c r="C102" s="38">
        <v>2</v>
      </c>
      <c r="D102" s="5" t="s">
        <v>969</v>
      </c>
    </row>
    <row r="103" spans="1:4" ht="15.6" x14ac:dyDescent="0.3">
      <c r="A103" s="40" t="s">
        <v>547</v>
      </c>
      <c r="B103" s="38" t="s">
        <v>961</v>
      </c>
      <c r="C103" s="38">
        <v>2</v>
      </c>
      <c r="D103" s="5" t="s">
        <v>987</v>
      </c>
    </row>
    <row r="104" spans="1:4" ht="15.6" x14ac:dyDescent="0.3">
      <c r="A104" s="40" t="s">
        <v>547</v>
      </c>
      <c r="B104" s="38" t="s">
        <v>961</v>
      </c>
      <c r="C104" s="38">
        <v>3</v>
      </c>
      <c r="D104" s="43" t="s">
        <v>971</v>
      </c>
    </row>
    <row r="105" spans="1:4" ht="15.6" x14ac:dyDescent="0.3">
      <c r="A105" s="40" t="s">
        <v>547</v>
      </c>
      <c r="B105" s="38" t="s">
        <v>961</v>
      </c>
      <c r="C105" s="38">
        <v>3</v>
      </c>
      <c r="D105" s="38" t="s">
        <v>1715</v>
      </c>
    </row>
    <row r="106" spans="1:4" ht="15.6" x14ac:dyDescent="0.3">
      <c r="A106" s="40" t="s">
        <v>547</v>
      </c>
      <c r="B106" s="38" t="s">
        <v>961</v>
      </c>
      <c r="C106" s="38">
        <v>3</v>
      </c>
      <c r="D106" s="43" t="s">
        <v>964</v>
      </c>
    </row>
    <row r="107" spans="1:4" ht="15.6" x14ac:dyDescent="0.3">
      <c r="A107" s="40" t="s">
        <v>547</v>
      </c>
      <c r="B107" s="38" t="s">
        <v>961</v>
      </c>
      <c r="C107" s="38">
        <v>3</v>
      </c>
      <c r="D107" s="5" t="s">
        <v>1725</v>
      </c>
    </row>
    <row r="108" spans="1:4" ht="15.6" x14ac:dyDescent="0.3">
      <c r="A108" s="40" t="s">
        <v>547</v>
      </c>
      <c r="B108" s="38" t="s">
        <v>961</v>
      </c>
      <c r="C108" s="38">
        <v>3</v>
      </c>
      <c r="D108" s="5" t="s">
        <v>970</v>
      </c>
    </row>
    <row r="109" spans="1:4" ht="15.6" x14ac:dyDescent="0.3">
      <c r="A109" s="40" t="s">
        <v>547</v>
      </c>
      <c r="B109" s="38" t="s">
        <v>961</v>
      </c>
      <c r="C109" s="38">
        <v>3</v>
      </c>
      <c r="D109" s="5" t="s">
        <v>975</v>
      </c>
    </row>
    <row r="110" spans="1:4" ht="15.6" x14ac:dyDescent="0.3">
      <c r="A110" s="40" t="s">
        <v>547</v>
      </c>
      <c r="B110" s="38" t="s">
        <v>961</v>
      </c>
      <c r="C110" s="38">
        <v>3</v>
      </c>
      <c r="D110" s="38" t="s">
        <v>977</v>
      </c>
    </row>
    <row r="111" spans="1:4" ht="15.6" x14ac:dyDescent="0.3">
      <c r="A111" s="40" t="s">
        <v>547</v>
      </c>
      <c r="B111" s="38" t="s">
        <v>961</v>
      </c>
      <c r="C111" s="38">
        <v>3</v>
      </c>
      <c r="D111" s="44" t="s">
        <v>974</v>
      </c>
    </row>
    <row r="112" spans="1:4" ht="15.6" x14ac:dyDescent="0.3">
      <c r="A112" s="40" t="s">
        <v>547</v>
      </c>
      <c r="B112" s="38" t="s">
        <v>961</v>
      </c>
      <c r="C112" s="38">
        <v>3</v>
      </c>
      <c r="D112" s="38" t="s">
        <v>980</v>
      </c>
    </row>
    <row r="113" spans="1:4" ht="15.6" x14ac:dyDescent="0.3">
      <c r="A113" s="40" t="s">
        <v>547</v>
      </c>
      <c r="B113" s="38" t="s">
        <v>961</v>
      </c>
      <c r="C113" s="38">
        <v>4</v>
      </c>
      <c r="D113" s="38" t="s">
        <v>978</v>
      </c>
    </row>
    <row r="114" spans="1:4" ht="15.6" x14ac:dyDescent="0.3">
      <c r="A114" s="40" t="s">
        <v>547</v>
      </c>
      <c r="B114" s="38" t="s">
        <v>961</v>
      </c>
      <c r="C114" s="38">
        <v>5</v>
      </c>
      <c r="D114" s="5" t="s">
        <v>972</v>
      </c>
    </row>
    <row r="115" spans="1:4" ht="15.6" x14ac:dyDescent="0.3">
      <c r="A115" s="40" t="s">
        <v>547</v>
      </c>
      <c r="B115" s="38" t="s">
        <v>961</v>
      </c>
      <c r="C115" s="38">
        <v>6</v>
      </c>
      <c r="D115" s="5" t="s">
        <v>965</v>
      </c>
    </row>
    <row r="116" spans="1:4" ht="15.6" x14ac:dyDescent="0.3">
      <c r="A116" s="40" t="s">
        <v>547</v>
      </c>
      <c r="B116" s="38" t="s">
        <v>961</v>
      </c>
      <c r="C116" s="38">
        <v>6</v>
      </c>
      <c r="D116" s="38" t="s">
        <v>979</v>
      </c>
    </row>
    <row r="117" spans="1:4" ht="15.6" x14ac:dyDescent="0.3">
      <c r="A117" s="40" t="s">
        <v>547</v>
      </c>
      <c r="B117" s="38" t="s">
        <v>961</v>
      </c>
      <c r="C117" s="38">
        <v>6</v>
      </c>
      <c r="D117" s="44" t="s">
        <v>973</v>
      </c>
    </row>
    <row r="118" spans="1:4" ht="15.6" x14ac:dyDescent="0.3">
      <c r="A118" s="40" t="s">
        <v>547</v>
      </c>
      <c r="B118" s="38" t="s">
        <v>961</v>
      </c>
      <c r="C118" s="38">
        <v>6</v>
      </c>
      <c r="D118" s="5" t="s">
        <v>1726</v>
      </c>
    </row>
    <row r="119" spans="1:4" ht="15.6" x14ac:dyDescent="0.3">
      <c r="A119" s="40" t="s">
        <v>547</v>
      </c>
      <c r="B119" s="38" t="s">
        <v>961</v>
      </c>
      <c r="C119" s="38">
        <v>6</v>
      </c>
      <c r="D119" s="38" t="s">
        <v>982</v>
      </c>
    </row>
    <row r="120" spans="1:4" ht="15.6" x14ac:dyDescent="0.3">
      <c r="A120" s="40" t="s">
        <v>547</v>
      </c>
      <c r="B120" s="38" t="s">
        <v>961</v>
      </c>
      <c r="C120" s="38">
        <v>7</v>
      </c>
      <c r="D120" s="38" t="s">
        <v>1716</v>
      </c>
    </row>
    <row r="121" spans="1:4" ht="15.6" x14ac:dyDescent="0.3">
      <c r="A121" s="40" t="s">
        <v>547</v>
      </c>
      <c r="B121" s="38" t="s">
        <v>961</v>
      </c>
      <c r="C121" s="38">
        <v>7</v>
      </c>
      <c r="D121" s="38" t="s">
        <v>1717</v>
      </c>
    </row>
    <row r="122" spans="1:4" ht="15.6" x14ac:dyDescent="0.3">
      <c r="A122" s="40" t="s">
        <v>547</v>
      </c>
      <c r="B122" s="38" t="s">
        <v>961</v>
      </c>
      <c r="C122" s="38">
        <v>7</v>
      </c>
      <c r="D122" s="38" t="s">
        <v>981</v>
      </c>
    </row>
    <row r="123" spans="1:4" ht="15.6" x14ac:dyDescent="0.3">
      <c r="A123" s="40" t="s">
        <v>547</v>
      </c>
      <c r="B123" s="38" t="s">
        <v>961</v>
      </c>
      <c r="C123" s="38">
        <v>7</v>
      </c>
      <c r="D123" s="5" t="s">
        <v>966</v>
      </c>
    </row>
    <row r="124" spans="1:4" ht="15.6" x14ac:dyDescent="0.3">
      <c r="A124" s="40" t="s">
        <v>547</v>
      </c>
      <c r="B124" s="38" t="s">
        <v>924</v>
      </c>
      <c r="C124" s="38" t="s">
        <v>930</v>
      </c>
      <c r="D124" s="62" t="s">
        <v>959</v>
      </c>
    </row>
    <row r="125" spans="1:4" ht="15.6" x14ac:dyDescent="0.3">
      <c r="A125" s="40" t="s">
        <v>547</v>
      </c>
      <c r="B125" s="38" t="s">
        <v>924</v>
      </c>
      <c r="C125" s="38" t="s">
        <v>930</v>
      </c>
      <c r="D125" s="5" t="s">
        <v>932</v>
      </c>
    </row>
    <row r="126" spans="1:4" ht="15.6" x14ac:dyDescent="0.3">
      <c r="A126" s="40" t="s">
        <v>547</v>
      </c>
      <c r="B126" s="38" t="s">
        <v>924</v>
      </c>
      <c r="C126" s="38" t="s">
        <v>930</v>
      </c>
      <c r="D126" s="41" t="s">
        <v>931</v>
      </c>
    </row>
    <row r="127" spans="1:4" ht="15.6" x14ac:dyDescent="0.3">
      <c r="A127" s="40" t="s">
        <v>547</v>
      </c>
      <c r="B127" s="38" t="s">
        <v>924</v>
      </c>
      <c r="C127" s="38" t="s">
        <v>930</v>
      </c>
      <c r="D127" s="42" t="s">
        <v>940</v>
      </c>
    </row>
    <row r="128" spans="1:4" ht="15.6" x14ac:dyDescent="0.3">
      <c r="A128" s="40" t="s">
        <v>547</v>
      </c>
      <c r="B128" s="38" t="s">
        <v>924</v>
      </c>
      <c r="C128" s="38" t="s">
        <v>930</v>
      </c>
      <c r="D128" s="42" t="s">
        <v>942</v>
      </c>
    </row>
    <row r="129" spans="1:4" ht="15.6" x14ac:dyDescent="0.3">
      <c r="A129" s="40" t="s">
        <v>547</v>
      </c>
      <c r="B129" s="38" t="s">
        <v>924</v>
      </c>
      <c r="C129" s="38" t="s">
        <v>930</v>
      </c>
      <c r="D129" s="42" t="s">
        <v>960</v>
      </c>
    </row>
    <row r="130" spans="1:4" ht="15.6" x14ac:dyDescent="0.3">
      <c r="A130" s="40" t="s">
        <v>547</v>
      </c>
      <c r="B130" s="38" t="s">
        <v>924</v>
      </c>
      <c r="C130" s="38" t="s">
        <v>930</v>
      </c>
      <c r="D130" s="44" t="s">
        <v>943</v>
      </c>
    </row>
    <row r="131" spans="1:4" ht="15.6" x14ac:dyDescent="0.3">
      <c r="A131" s="40" t="s">
        <v>547</v>
      </c>
      <c r="B131" s="38" t="s">
        <v>924</v>
      </c>
      <c r="C131" s="38" t="s">
        <v>930</v>
      </c>
      <c r="D131" s="62" t="s">
        <v>958</v>
      </c>
    </row>
    <row r="132" spans="1:4" ht="15.6" x14ac:dyDescent="0.3">
      <c r="A132" s="40" t="s">
        <v>547</v>
      </c>
      <c r="B132" s="38" t="s">
        <v>924</v>
      </c>
      <c r="C132" s="38" t="s">
        <v>930</v>
      </c>
      <c r="D132" s="42" t="s">
        <v>941</v>
      </c>
    </row>
    <row r="133" spans="1:4" ht="15.6" x14ac:dyDescent="0.3">
      <c r="A133" s="40" t="s">
        <v>547</v>
      </c>
      <c r="B133" s="38" t="s">
        <v>924</v>
      </c>
      <c r="C133" s="38" t="s">
        <v>933</v>
      </c>
      <c r="D133" s="62" t="s">
        <v>956</v>
      </c>
    </row>
    <row r="134" spans="1:4" ht="15.6" x14ac:dyDescent="0.3">
      <c r="A134" s="40" t="s">
        <v>547</v>
      </c>
      <c r="B134" s="38" t="s">
        <v>924</v>
      </c>
      <c r="C134" s="38" t="s">
        <v>933</v>
      </c>
      <c r="D134" s="42" t="s">
        <v>954</v>
      </c>
    </row>
    <row r="135" spans="1:4" ht="15.6" x14ac:dyDescent="0.3">
      <c r="A135" s="40" t="s">
        <v>547</v>
      </c>
      <c r="B135" s="38" t="s">
        <v>924</v>
      </c>
      <c r="C135" s="38" t="s">
        <v>933</v>
      </c>
      <c r="D135" s="42" t="s">
        <v>946</v>
      </c>
    </row>
    <row r="136" spans="1:4" ht="15.6" x14ac:dyDescent="0.3">
      <c r="A136" s="40" t="s">
        <v>547</v>
      </c>
      <c r="B136" s="38" t="s">
        <v>924</v>
      </c>
      <c r="C136" s="38" t="s">
        <v>933</v>
      </c>
      <c r="D136" s="62" t="s">
        <v>955</v>
      </c>
    </row>
    <row r="137" spans="1:4" ht="15.6" x14ac:dyDescent="0.3">
      <c r="A137" s="40" t="s">
        <v>547</v>
      </c>
      <c r="B137" s="38" t="s">
        <v>924</v>
      </c>
      <c r="C137" s="38" t="s">
        <v>933</v>
      </c>
      <c r="D137" s="62" t="s">
        <v>953</v>
      </c>
    </row>
    <row r="138" spans="1:4" ht="15.6" x14ac:dyDescent="0.3">
      <c r="A138" s="40" t="s">
        <v>547</v>
      </c>
      <c r="B138" s="38" t="s">
        <v>924</v>
      </c>
      <c r="C138" s="38" t="s">
        <v>933</v>
      </c>
      <c r="D138" s="41" t="s">
        <v>935</v>
      </c>
    </row>
    <row r="139" spans="1:4" ht="15.6" x14ac:dyDescent="0.3">
      <c r="A139" s="40" t="s">
        <v>547</v>
      </c>
      <c r="B139" s="38" t="s">
        <v>924</v>
      </c>
      <c r="C139" s="38" t="s">
        <v>933</v>
      </c>
      <c r="D139" s="41" t="s">
        <v>934</v>
      </c>
    </row>
    <row r="140" spans="1:4" ht="15.6" x14ac:dyDescent="0.3">
      <c r="A140" s="40" t="s">
        <v>547</v>
      </c>
      <c r="B140" s="38" t="s">
        <v>924</v>
      </c>
      <c r="C140" s="38" t="s">
        <v>933</v>
      </c>
      <c r="D140" s="42" t="s">
        <v>944</v>
      </c>
    </row>
    <row r="141" spans="1:4" ht="15.6" x14ac:dyDescent="0.3">
      <c r="A141" s="40" t="s">
        <v>547</v>
      </c>
      <c r="B141" s="38" t="s">
        <v>924</v>
      </c>
      <c r="C141" s="38" t="s">
        <v>933</v>
      </c>
      <c r="D141" s="44" t="s">
        <v>936</v>
      </c>
    </row>
    <row r="142" spans="1:4" ht="15.6" x14ac:dyDescent="0.3">
      <c r="A142" s="40" t="s">
        <v>547</v>
      </c>
      <c r="B142" s="38" t="s">
        <v>924</v>
      </c>
      <c r="C142" s="38" t="s">
        <v>933</v>
      </c>
      <c r="D142" s="42" t="s">
        <v>945</v>
      </c>
    </row>
    <row r="143" spans="1:4" ht="15.6" x14ac:dyDescent="0.3">
      <c r="A143" s="40" t="s">
        <v>547</v>
      </c>
      <c r="B143" s="38" t="s">
        <v>924</v>
      </c>
      <c r="C143" s="38" t="s">
        <v>933</v>
      </c>
      <c r="D143" s="62" t="s">
        <v>957</v>
      </c>
    </row>
    <row r="144" spans="1:4" ht="15.6" x14ac:dyDescent="0.3">
      <c r="A144" s="40" t="s">
        <v>547</v>
      </c>
      <c r="B144" s="38" t="s">
        <v>924</v>
      </c>
      <c r="C144" s="38" t="s">
        <v>933</v>
      </c>
      <c r="D144" s="42" t="s">
        <v>949</v>
      </c>
    </row>
    <row r="145" spans="1:4" ht="15.6" x14ac:dyDescent="0.3">
      <c r="A145" s="40" t="s">
        <v>547</v>
      </c>
      <c r="B145" s="38" t="s">
        <v>924</v>
      </c>
      <c r="C145" s="38" t="s">
        <v>933</v>
      </c>
      <c r="D145" s="62" t="s">
        <v>952</v>
      </c>
    </row>
    <row r="146" spans="1:4" ht="15.6" x14ac:dyDescent="0.3">
      <c r="A146" s="40" t="s">
        <v>547</v>
      </c>
      <c r="B146" s="38" t="s">
        <v>924</v>
      </c>
      <c r="C146" s="38" t="s">
        <v>925</v>
      </c>
      <c r="D146" s="41" t="s">
        <v>929</v>
      </c>
    </row>
    <row r="147" spans="1:4" ht="15.6" x14ac:dyDescent="0.3">
      <c r="A147" s="40" t="s">
        <v>547</v>
      </c>
      <c r="B147" s="38" t="s">
        <v>924</v>
      </c>
      <c r="C147" s="38" t="s">
        <v>925</v>
      </c>
      <c r="D147" s="41" t="s">
        <v>928</v>
      </c>
    </row>
    <row r="148" spans="1:4" ht="15.6" x14ac:dyDescent="0.3">
      <c r="A148" s="40" t="s">
        <v>547</v>
      </c>
      <c r="B148" s="38" t="s">
        <v>924</v>
      </c>
      <c r="C148" s="38" t="s">
        <v>925</v>
      </c>
      <c r="D148" s="42" t="s">
        <v>948</v>
      </c>
    </row>
    <row r="149" spans="1:4" ht="15.6" x14ac:dyDescent="0.3">
      <c r="A149" s="40" t="s">
        <v>547</v>
      </c>
      <c r="B149" s="38" t="s">
        <v>924</v>
      </c>
      <c r="C149" s="38" t="s">
        <v>925</v>
      </c>
      <c r="D149" s="42" t="s">
        <v>950</v>
      </c>
    </row>
    <row r="150" spans="1:4" ht="15.6" x14ac:dyDescent="0.3">
      <c r="A150" s="40" t="s">
        <v>547</v>
      </c>
      <c r="B150" s="38" t="s">
        <v>924</v>
      </c>
      <c r="C150" s="38" t="s">
        <v>925</v>
      </c>
      <c r="D150" s="42" t="s">
        <v>939</v>
      </c>
    </row>
    <row r="151" spans="1:4" ht="15.6" x14ac:dyDescent="0.3">
      <c r="A151" s="40" t="s">
        <v>547</v>
      </c>
      <c r="B151" s="38" t="s">
        <v>924</v>
      </c>
      <c r="C151" s="38" t="s">
        <v>925</v>
      </c>
      <c r="D151" s="42" t="s">
        <v>947</v>
      </c>
    </row>
    <row r="152" spans="1:4" ht="15.6" x14ac:dyDescent="0.3">
      <c r="A152" s="40" t="s">
        <v>547</v>
      </c>
      <c r="B152" s="38" t="s">
        <v>924</v>
      </c>
      <c r="C152" s="38" t="s">
        <v>925</v>
      </c>
      <c r="D152" s="42" t="s">
        <v>938</v>
      </c>
    </row>
    <row r="153" spans="1:4" ht="15.6" x14ac:dyDescent="0.3">
      <c r="A153" s="40" t="s">
        <v>547</v>
      </c>
      <c r="B153" s="38" t="s">
        <v>924</v>
      </c>
      <c r="C153" s="38" t="s">
        <v>925</v>
      </c>
      <c r="D153" s="42" t="s">
        <v>951</v>
      </c>
    </row>
    <row r="154" spans="1:4" ht="15.6" x14ac:dyDescent="0.3">
      <c r="A154" s="40" t="s">
        <v>547</v>
      </c>
      <c r="B154" s="38" t="s">
        <v>924</v>
      </c>
      <c r="C154" s="38" t="s">
        <v>925</v>
      </c>
      <c r="D154" s="5" t="s">
        <v>927</v>
      </c>
    </row>
    <row r="155" spans="1:4" ht="15.6" x14ac:dyDescent="0.3">
      <c r="A155" s="40" t="s">
        <v>547</v>
      </c>
      <c r="B155" s="38" t="s">
        <v>924</v>
      </c>
      <c r="C155" s="38" t="s">
        <v>925</v>
      </c>
      <c r="D155" s="5" t="s">
        <v>926</v>
      </c>
    </row>
    <row r="156" spans="1:4" ht="15.6" x14ac:dyDescent="0.3">
      <c r="A156" s="40" t="s">
        <v>547</v>
      </c>
      <c r="B156" s="38" t="s">
        <v>924</v>
      </c>
      <c r="C156" s="38" t="s">
        <v>925</v>
      </c>
      <c r="D156" s="41" t="s">
        <v>937</v>
      </c>
    </row>
  </sheetData>
  <sheetProtection formatCells="0" formatColumns="0" formatRows="0"/>
  <protectedRanges>
    <protectedRange sqref="C129:D133" name="Range1_3_7_2"/>
    <protectedRange sqref="B134:B156" name="Range1_3_2_4_3_2"/>
    <protectedRange sqref="D134:D135 C134:C144" name="Range1_7_1_4_3_2"/>
    <protectedRange sqref="D136" name="Range1_8_1_1_3_2"/>
    <protectedRange sqref="D137" name="Range1_9_1_1_3_2"/>
    <protectedRange sqref="D138" name="Range1_11_1_1_3_2"/>
    <protectedRange sqref="D139" name="Range1_12_1_1_3_2"/>
    <protectedRange sqref="D140" name="Range1_14_1_3_2"/>
    <protectedRange sqref="D141:D143" name="Range1_22_3_2"/>
    <protectedRange sqref="D145:D146 C145:C152" name="Range1_30_4_2"/>
    <protectedRange sqref="D147" name="Range1_31_3_2"/>
    <protectedRange sqref="D148" name="Range1_32_3_2"/>
    <protectedRange sqref="D144" name="Range1_23_3_2"/>
    <protectedRange sqref="D155:D156" name="Range1_2_3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E301-69FF-4369-A65E-8885062E7B91}">
  <dimension ref="A1:D655"/>
  <sheetViews>
    <sheetView zoomScale="85" zoomScaleNormal="85" workbookViewId="0"/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9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38" t="s">
        <v>475</v>
      </c>
      <c r="B2" s="38" t="s">
        <v>1018</v>
      </c>
      <c r="C2" s="38" t="s">
        <v>1019</v>
      </c>
      <c r="D2" s="39" t="s">
        <v>1027</v>
      </c>
    </row>
    <row r="3" spans="1:4" ht="15.6" x14ac:dyDescent="0.3">
      <c r="A3" s="38" t="s">
        <v>475</v>
      </c>
      <c r="B3" s="38" t="s">
        <v>1018</v>
      </c>
      <c r="C3" s="38" t="s">
        <v>1019</v>
      </c>
      <c r="D3" s="39" t="s">
        <v>1026</v>
      </c>
    </row>
    <row r="4" spans="1:4" ht="15.6" x14ac:dyDescent="0.3">
      <c r="A4" s="38" t="s">
        <v>475</v>
      </c>
      <c r="B4" s="62" t="s">
        <v>1018</v>
      </c>
      <c r="C4" s="39" t="s">
        <v>1019</v>
      </c>
      <c r="D4" s="62" t="s">
        <v>1034</v>
      </c>
    </row>
    <row r="5" spans="1:4" ht="15.6" x14ac:dyDescent="0.3">
      <c r="A5" s="38" t="s">
        <v>475</v>
      </c>
      <c r="B5" s="62" t="s">
        <v>1018</v>
      </c>
      <c r="C5" s="39" t="s">
        <v>1019</v>
      </c>
      <c r="D5" s="62" t="s">
        <v>1035</v>
      </c>
    </row>
    <row r="6" spans="1:4" ht="15.6" x14ac:dyDescent="0.3">
      <c r="A6" s="38" t="s">
        <v>475</v>
      </c>
      <c r="B6" s="38" t="s">
        <v>1018</v>
      </c>
      <c r="C6" s="38" t="s">
        <v>1019</v>
      </c>
      <c r="D6" s="39" t="s">
        <v>1029</v>
      </c>
    </row>
    <row r="7" spans="1:4" ht="15.6" x14ac:dyDescent="0.3">
      <c r="A7" s="38" t="s">
        <v>475</v>
      </c>
      <c r="B7" s="38" t="s">
        <v>1018</v>
      </c>
      <c r="C7" s="38" t="s">
        <v>1019</v>
      </c>
      <c r="D7" s="39" t="s">
        <v>1020</v>
      </c>
    </row>
    <row r="8" spans="1:4" ht="15.6" x14ac:dyDescent="0.3">
      <c r="A8" s="38" t="s">
        <v>475</v>
      </c>
      <c r="B8" s="5" t="s">
        <v>1018</v>
      </c>
      <c r="C8" s="38" t="s">
        <v>1019</v>
      </c>
      <c r="D8" s="62" t="s">
        <v>1031</v>
      </c>
    </row>
    <row r="9" spans="1:4" ht="15.6" x14ac:dyDescent="0.3">
      <c r="A9" s="38" t="s">
        <v>475</v>
      </c>
      <c r="B9" s="38" t="s">
        <v>1018</v>
      </c>
      <c r="C9" s="38" t="s">
        <v>1019</v>
      </c>
      <c r="D9" s="39" t="s">
        <v>1028</v>
      </c>
    </row>
    <row r="10" spans="1:4" ht="15.6" x14ac:dyDescent="0.3">
      <c r="A10" s="38" t="s">
        <v>475</v>
      </c>
      <c r="B10" s="5" t="s">
        <v>1018</v>
      </c>
      <c r="C10" s="39" t="s">
        <v>1019</v>
      </c>
      <c r="D10" s="62" t="s">
        <v>1032</v>
      </c>
    </row>
    <row r="11" spans="1:4" ht="15.6" x14ac:dyDescent="0.3">
      <c r="A11" s="38" t="s">
        <v>475</v>
      </c>
      <c r="B11" s="62" t="s">
        <v>1018</v>
      </c>
      <c r="C11" s="39" t="s">
        <v>1019</v>
      </c>
      <c r="D11" s="62" t="s">
        <v>1033</v>
      </c>
    </row>
    <row r="12" spans="1:4" ht="15.6" x14ac:dyDescent="0.3">
      <c r="A12" s="38" t="s">
        <v>475</v>
      </c>
      <c r="B12" s="38" t="s">
        <v>1018</v>
      </c>
      <c r="C12" s="38" t="s">
        <v>1019</v>
      </c>
      <c r="D12" s="5" t="s">
        <v>1030</v>
      </c>
    </row>
    <row r="13" spans="1:4" ht="15.6" x14ac:dyDescent="0.3">
      <c r="A13" s="39" t="s">
        <v>475</v>
      </c>
      <c r="B13" s="62" t="s">
        <v>1018</v>
      </c>
      <c r="C13" s="39" t="s">
        <v>1024</v>
      </c>
      <c r="D13" s="62" t="s">
        <v>1039</v>
      </c>
    </row>
    <row r="14" spans="1:4" ht="15.6" x14ac:dyDescent="0.3">
      <c r="A14" s="39" t="s">
        <v>475</v>
      </c>
      <c r="B14" s="62" t="s">
        <v>1018</v>
      </c>
      <c r="C14" s="39" t="s">
        <v>1024</v>
      </c>
      <c r="D14" s="62" t="s">
        <v>1038</v>
      </c>
    </row>
    <row r="15" spans="1:4" ht="15.6" x14ac:dyDescent="0.3">
      <c r="A15" s="39" t="s">
        <v>475</v>
      </c>
      <c r="B15" s="62" t="s">
        <v>1018</v>
      </c>
      <c r="C15" s="39" t="s">
        <v>1024</v>
      </c>
      <c r="D15" s="62" t="s">
        <v>1037</v>
      </c>
    </row>
    <row r="16" spans="1:4" ht="15.6" x14ac:dyDescent="0.3">
      <c r="A16" s="38" t="s">
        <v>475</v>
      </c>
      <c r="B16" s="38" t="s">
        <v>1018</v>
      </c>
      <c r="C16" s="38" t="s">
        <v>1024</v>
      </c>
      <c r="D16" s="39" t="s">
        <v>1025</v>
      </c>
    </row>
    <row r="17" spans="1:4" ht="15.6" x14ac:dyDescent="0.3">
      <c r="A17" s="39" t="s">
        <v>475</v>
      </c>
      <c r="B17" s="62" t="s">
        <v>1018</v>
      </c>
      <c r="C17" s="39" t="s">
        <v>1024</v>
      </c>
      <c r="D17" s="62" t="s">
        <v>1041</v>
      </c>
    </row>
    <row r="18" spans="1:4" ht="15.6" x14ac:dyDescent="0.3">
      <c r="A18" s="39" t="s">
        <v>475</v>
      </c>
      <c r="B18" s="62" t="s">
        <v>1018</v>
      </c>
      <c r="C18" s="39" t="s">
        <v>1024</v>
      </c>
      <c r="D18" s="62" t="s">
        <v>1036</v>
      </c>
    </row>
    <row r="19" spans="1:4" ht="15.6" x14ac:dyDescent="0.3">
      <c r="A19" s="39" t="s">
        <v>475</v>
      </c>
      <c r="B19" s="62" t="s">
        <v>1018</v>
      </c>
      <c r="C19" s="39" t="s">
        <v>1024</v>
      </c>
      <c r="D19" s="62" t="s">
        <v>1040</v>
      </c>
    </row>
    <row r="20" spans="1:4" ht="15.6" x14ac:dyDescent="0.3">
      <c r="A20" s="39" t="s">
        <v>475</v>
      </c>
      <c r="B20" s="62" t="s">
        <v>1018</v>
      </c>
      <c r="C20" s="39" t="s">
        <v>1021</v>
      </c>
      <c r="D20" s="62" t="s">
        <v>1047</v>
      </c>
    </row>
    <row r="21" spans="1:4" ht="15.6" x14ac:dyDescent="0.3">
      <c r="A21" s="39" t="s">
        <v>475</v>
      </c>
      <c r="B21" s="62" t="s">
        <v>1018</v>
      </c>
      <c r="C21" s="39" t="s">
        <v>1021</v>
      </c>
      <c r="D21" s="62" t="s">
        <v>1049</v>
      </c>
    </row>
    <row r="22" spans="1:4" ht="15.6" x14ac:dyDescent="0.3">
      <c r="A22" s="39" t="s">
        <v>475</v>
      </c>
      <c r="B22" s="5" t="s">
        <v>1018</v>
      </c>
      <c r="C22" s="38" t="s">
        <v>1021</v>
      </c>
      <c r="D22" s="38" t="s">
        <v>1054</v>
      </c>
    </row>
    <row r="23" spans="1:4" ht="15.6" x14ac:dyDescent="0.3">
      <c r="A23" s="39" t="s">
        <v>475</v>
      </c>
      <c r="B23" s="5" t="s">
        <v>1018</v>
      </c>
      <c r="C23" s="38" t="s">
        <v>1021</v>
      </c>
      <c r="D23" s="5" t="s">
        <v>1055</v>
      </c>
    </row>
    <row r="24" spans="1:4" ht="15.6" x14ac:dyDescent="0.3">
      <c r="A24" s="39" t="s">
        <v>475</v>
      </c>
      <c r="B24" s="62" t="s">
        <v>1018</v>
      </c>
      <c r="C24" s="39" t="s">
        <v>1021</v>
      </c>
      <c r="D24" s="62" t="s">
        <v>1048</v>
      </c>
    </row>
    <row r="25" spans="1:4" ht="15.6" x14ac:dyDescent="0.3">
      <c r="A25" s="38" t="s">
        <v>475</v>
      </c>
      <c r="B25" s="38" t="s">
        <v>1018</v>
      </c>
      <c r="C25" s="38" t="s">
        <v>1021</v>
      </c>
      <c r="D25" s="39" t="s">
        <v>1022</v>
      </c>
    </row>
    <row r="26" spans="1:4" ht="15.6" x14ac:dyDescent="0.3">
      <c r="A26" s="38" t="s">
        <v>475</v>
      </c>
      <c r="B26" s="38" t="s">
        <v>1018</v>
      </c>
      <c r="C26" s="38" t="s">
        <v>1021</v>
      </c>
      <c r="D26" s="39" t="s">
        <v>1023</v>
      </c>
    </row>
    <row r="27" spans="1:4" ht="15.6" x14ac:dyDescent="0.3">
      <c r="A27" s="39" t="s">
        <v>475</v>
      </c>
      <c r="B27" s="38" t="s">
        <v>1018</v>
      </c>
      <c r="C27" s="5" t="s">
        <v>1021</v>
      </c>
      <c r="D27" s="39" t="s">
        <v>1056</v>
      </c>
    </row>
    <row r="28" spans="1:4" ht="15.6" x14ac:dyDescent="0.3">
      <c r="A28" s="39" t="s">
        <v>475</v>
      </c>
      <c r="B28" s="62" t="s">
        <v>1018</v>
      </c>
      <c r="C28" s="39" t="s">
        <v>1021</v>
      </c>
      <c r="D28" s="62" t="s">
        <v>1042</v>
      </c>
    </row>
    <row r="29" spans="1:4" ht="15.6" x14ac:dyDescent="0.3">
      <c r="A29" s="39" t="s">
        <v>475</v>
      </c>
      <c r="B29" s="62" t="s">
        <v>1018</v>
      </c>
      <c r="C29" s="39" t="s">
        <v>1021</v>
      </c>
      <c r="D29" s="62" t="s">
        <v>1051</v>
      </c>
    </row>
    <row r="30" spans="1:4" ht="15.6" x14ac:dyDescent="0.3">
      <c r="A30" s="39" t="s">
        <v>475</v>
      </c>
      <c r="B30" s="62" t="s">
        <v>1018</v>
      </c>
      <c r="C30" s="39" t="s">
        <v>1021</v>
      </c>
      <c r="D30" s="62" t="s">
        <v>1050</v>
      </c>
    </row>
    <row r="31" spans="1:4" ht="15.6" x14ac:dyDescent="0.3">
      <c r="A31" s="39" t="s">
        <v>475</v>
      </c>
      <c r="B31" s="62" t="s">
        <v>1018</v>
      </c>
      <c r="C31" s="39" t="s">
        <v>1021</v>
      </c>
      <c r="D31" s="62" t="s">
        <v>1045</v>
      </c>
    </row>
    <row r="32" spans="1:4" ht="15.6" x14ac:dyDescent="0.3">
      <c r="A32" s="39" t="s">
        <v>475</v>
      </c>
      <c r="B32" s="62" t="s">
        <v>1018</v>
      </c>
      <c r="C32" s="39" t="s">
        <v>1021</v>
      </c>
      <c r="D32" s="62" t="s">
        <v>1043</v>
      </c>
    </row>
    <row r="33" spans="1:4" ht="15.6" x14ac:dyDescent="0.3">
      <c r="A33" s="39" t="s">
        <v>475</v>
      </c>
      <c r="B33" s="5" t="s">
        <v>1018</v>
      </c>
      <c r="C33" s="38" t="s">
        <v>1021</v>
      </c>
      <c r="D33" s="38" t="s">
        <v>1053</v>
      </c>
    </row>
    <row r="34" spans="1:4" ht="15.6" x14ac:dyDescent="0.3">
      <c r="A34" s="39" t="s">
        <v>475</v>
      </c>
      <c r="B34" s="62" t="s">
        <v>1018</v>
      </c>
      <c r="C34" s="39" t="s">
        <v>1021</v>
      </c>
      <c r="D34" s="62" t="s">
        <v>1044</v>
      </c>
    </row>
    <row r="35" spans="1:4" ht="15.6" x14ac:dyDescent="0.3">
      <c r="A35" s="39" t="s">
        <v>475</v>
      </c>
      <c r="B35" s="62" t="s">
        <v>1018</v>
      </c>
      <c r="C35" s="39" t="s">
        <v>1021</v>
      </c>
      <c r="D35" s="62" t="s">
        <v>1046</v>
      </c>
    </row>
    <row r="36" spans="1:4" ht="15.6" x14ac:dyDescent="0.3">
      <c r="A36" s="39" t="s">
        <v>475</v>
      </c>
      <c r="B36" s="5" t="s">
        <v>1018</v>
      </c>
      <c r="C36" s="38" t="s">
        <v>1021</v>
      </c>
      <c r="D36" s="38" t="s">
        <v>1052</v>
      </c>
    </row>
    <row r="37" spans="1:4" ht="15.6" x14ac:dyDescent="0.3">
      <c r="A37" s="39" t="s">
        <v>475</v>
      </c>
      <c r="B37" s="38" t="s">
        <v>476</v>
      </c>
      <c r="C37" s="38" t="s">
        <v>477</v>
      </c>
      <c r="D37" s="41" t="s">
        <v>1057</v>
      </c>
    </row>
    <row r="38" spans="1:4" ht="15.6" x14ac:dyDescent="0.3">
      <c r="A38" s="45" t="s">
        <v>475</v>
      </c>
      <c r="B38" s="45" t="s">
        <v>476</v>
      </c>
      <c r="C38" s="45" t="s">
        <v>477</v>
      </c>
      <c r="D38" s="46" t="s">
        <v>481</v>
      </c>
    </row>
    <row r="39" spans="1:4" ht="15.6" x14ac:dyDescent="0.3">
      <c r="A39" s="45" t="s">
        <v>475</v>
      </c>
      <c r="B39" s="45" t="s">
        <v>476</v>
      </c>
      <c r="C39" s="45" t="s">
        <v>477</v>
      </c>
      <c r="D39" s="46" t="s">
        <v>1074</v>
      </c>
    </row>
    <row r="40" spans="1:4" ht="15.6" x14ac:dyDescent="0.3">
      <c r="A40" s="45" t="s">
        <v>475</v>
      </c>
      <c r="B40" s="45" t="s">
        <v>476</v>
      </c>
      <c r="C40" s="45" t="s">
        <v>477</v>
      </c>
      <c r="D40" s="46" t="s">
        <v>482</v>
      </c>
    </row>
    <row r="41" spans="1:4" ht="15.6" x14ac:dyDescent="0.3">
      <c r="A41" s="39" t="s">
        <v>475</v>
      </c>
      <c r="B41" s="38" t="s">
        <v>476</v>
      </c>
      <c r="C41" s="38" t="s">
        <v>477</v>
      </c>
      <c r="D41" s="39" t="s">
        <v>1058</v>
      </c>
    </row>
    <row r="42" spans="1:4" ht="15.6" x14ac:dyDescent="0.3">
      <c r="A42" s="45" t="s">
        <v>475</v>
      </c>
      <c r="B42" s="45" t="s">
        <v>476</v>
      </c>
      <c r="C42" s="45" t="s">
        <v>477</v>
      </c>
      <c r="D42" s="46" t="s">
        <v>478</v>
      </c>
    </row>
    <row r="43" spans="1:4" ht="15.6" x14ac:dyDescent="0.3">
      <c r="A43" s="45" t="s">
        <v>475</v>
      </c>
      <c r="B43" s="45" t="s">
        <v>476</v>
      </c>
      <c r="C43" s="45" t="s">
        <v>477</v>
      </c>
      <c r="D43" s="46" t="s">
        <v>1081</v>
      </c>
    </row>
    <row r="44" spans="1:4" ht="15.6" x14ac:dyDescent="0.3">
      <c r="A44" s="45" t="s">
        <v>475</v>
      </c>
      <c r="B44" s="45" t="s">
        <v>476</v>
      </c>
      <c r="C44" s="45" t="s">
        <v>477</v>
      </c>
      <c r="D44" s="46" t="s">
        <v>1059</v>
      </c>
    </row>
    <row r="45" spans="1:4" ht="15.6" x14ac:dyDescent="0.3">
      <c r="A45" s="45" t="s">
        <v>475</v>
      </c>
      <c r="B45" s="45" t="s">
        <v>476</v>
      </c>
      <c r="C45" s="45" t="s">
        <v>477</v>
      </c>
      <c r="D45" s="46" t="s">
        <v>1060</v>
      </c>
    </row>
    <row r="46" spans="1:4" ht="15.6" x14ac:dyDescent="0.3">
      <c r="A46" s="45" t="s">
        <v>475</v>
      </c>
      <c r="B46" s="45" t="s">
        <v>476</v>
      </c>
      <c r="C46" s="45" t="s">
        <v>477</v>
      </c>
      <c r="D46" s="46" t="s">
        <v>1080</v>
      </c>
    </row>
    <row r="47" spans="1:4" ht="15.6" x14ac:dyDescent="0.3">
      <c r="A47" s="45" t="s">
        <v>475</v>
      </c>
      <c r="B47" s="45" t="s">
        <v>476</v>
      </c>
      <c r="C47" s="45" t="s">
        <v>477</v>
      </c>
      <c r="D47" s="46" t="s">
        <v>479</v>
      </c>
    </row>
    <row r="48" spans="1:4" ht="15.6" x14ac:dyDescent="0.3">
      <c r="A48" s="45" t="s">
        <v>475</v>
      </c>
      <c r="B48" s="45" t="s">
        <v>476</v>
      </c>
      <c r="C48" s="45" t="s">
        <v>477</v>
      </c>
      <c r="D48" s="46" t="s">
        <v>1061</v>
      </c>
    </row>
    <row r="49" spans="1:4" ht="15.6" x14ac:dyDescent="0.3">
      <c r="A49" s="45" t="s">
        <v>475</v>
      </c>
      <c r="B49" s="45" t="s">
        <v>476</v>
      </c>
      <c r="C49" s="45" t="s">
        <v>477</v>
      </c>
      <c r="D49" s="46" t="s">
        <v>1062</v>
      </c>
    </row>
    <row r="50" spans="1:4" ht="15.6" x14ac:dyDescent="0.3">
      <c r="A50" s="45" t="s">
        <v>475</v>
      </c>
      <c r="B50" s="45" t="s">
        <v>476</v>
      </c>
      <c r="C50" s="45" t="s">
        <v>477</v>
      </c>
      <c r="D50" s="46" t="s">
        <v>1071</v>
      </c>
    </row>
    <row r="51" spans="1:4" ht="15.6" x14ac:dyDescent="0.3">
      <c r="A51" s="45" t="s">
        <v>475</v>
      </c>
      <c r="B51" s="45" t="s">
        <v>476</v>
      </c>
      <c r="C51" s="45" t="s">
        <v>477</v>
      </c>
      <c r="D51" s="46" t="s">
        <v>1079</v>
      </c>
    </row>
    <row r="52" spans="1:4" ht="15.6" x14ac:dyDescent="0.3">
      <c r="A52" s="45" t="s">
        <v>475</v>
      </c>
      <c r="B52" s="45" t="s">
        <v>476</v>
      </c>
      <c r="C52" s="45" t="s">
        <v>477</v>
      </c>
      <c r="D52" s="46" t="s">
        <v>1063</v>
      </c>
    </row>
    <row r="53" spans="1:4" ht="15.6" x14ac:dyDescent="0.3">
      <c r="A53" s="45" t="s">
        <v>475</v>
      </c>
      <c r="B53" s="45" t="s">
        <v>476</v>
      </c>
      <c r="C53" s="45" t="s">
        <v>477</v>
      </c>
      <c r="D53" s="46" t="s">
        <v>483</v>
      </c>
    </row>
    <row r="54" spans="1:4" ht="15.6" x14ac:dyDescent="0.3">
      <c r="A54" s="45" t="s">
        <v>475</v>
      </c>
      <c r="B54" s="45" t="s">
        <v>476</v>
      </c>
      <c r="C54" s="45" t="s">
        <v>477</v>
      </c>
      <c r="D54" s="46" t="s">
        <v>1075</v>
      </c>
    </row>
    <row r="55" spans="1:4" ht="15.6" x14ac:dyDescent="0.3">
      <c r="A55" s="45" t="s">
        <v>475</v>
      </c>
      <c r="B55" s="45" t="s">
        <v>476</v>
      </c>
      <c r="C55" s="45" t="s">
        <v>477</v>
      </c>
      <c r="D55" s="46" t="s">
        <v>1072</v>
      </c>
    </row>
    <row r="56" spans="1:4" ht="15.6" x14ac:dyDescent="0.3">
      <c r="A56" s="45" t="s">
        <v>475</v>
      </c>
      <c r="B56" s="45" t="s">
        <v>476</v>
      </c>
      <c r="C56" s="45" t="s">
        <v>477</v>
      </c>
      <c r="D56" s="46" t="s">
        <v>1076</v>
      </c>
    </row>
    <row r="57" spans="1:4" ht="15.6" x14ac:dyDescent="0.3">
      <c r="A57" s="45" t="s">
        <v>475</v>
      </c>
      <c r="B57" s="45" t="s">
        <v>476</v>
      </c>
      <c r="C57" s="45" t="s">
        <v>477</v>
      </c>
      <c r="D57" s="46" t="s">
        <v>1064</v>
      </c>
    </row>
    <row r="58" spans="1:4" ht="15.6" x14ac:dyDescent="0.3">
      <c r="A58" s="45" t="s">
        <v>475</v>
      </c>
      <c r="B58" s="45" t="s">
        <v>476</v>
      </c>
      <c r="C58" s="45" t="s">
        <v>477</v>
      </c>
      <c r="D58" s="46" t="s">
        <v>1065</v>
      </c>
    </row>
    <row r="59" spans="1:4" ht="15.6" x14ac:dyDescent="0.3">
      <c r="A59" s="45" t="s">
        <v>475</v>
      </c>
      <c r="B59" s="45" t="s">
        <v>476</v>
      </c>
      <c r="C59" s="45" t="s">
        <v>477</v>
      </c>
      <c r="D59" s="46" t="s">
        <v>1066</v>
      </c>
    </row>
    <row r="60" spans="1:4" ht="15.6" x14ac:dyDescent="0.3">
      <c r="A60" s="45" t="s">
        <v>475</v>
      </c>
      <c r="B60" s="45" t="s">
        <v>476</v>
      </c>
      <c r="C60" s="45" t="s">
        <v>477</v>
      </c>
      <c r="D60" s="46" t="s">
        <v>484</v>
      </c>
    </row>
    <row r="61" spans="1:4" ht="15.6" x14ac:dyDescent="0.3">
      <c r="A61" s="45" t="s">
        <v>475</v>
      </c>
      <c r="B61" s="45" t="s">
        <v>476</v>
      </c>
      <c r="C61" s="45" t="s">
        <v>477</v>
      </c>
      <c r="D61" s="46" t="s">
        <v>480</v>
      </c>
    </row>
    <row r="62" spans="1:4" ht="15.6" x14ac:dyDescent="0.3">
      <c r="A62" s="45" t="s">
        <v>475</v>
      </c>
      <c r="B62" s="45" t="s">
        <v>476</v>
      </c>
      <c r="C62" s="45" t="s">
        <v>477</v>
      </c>
      <c r="D62" s="46" t="s">
        <v>1067</v>
      </c>
    </row>
    <row r="63" spans="1:4" ht="15.6" x14ac:dyDescent="0.3">
      <c r="A63" s="45" t="s">
        <v>475</v>
      </c>
      <c r="B63" s="45" t="s">
        <v>476</v>
      </c>
      <c r="C63" s="45" t="s">
        <v>477</v>
      </c>
      <c r="D63" s="46" t="s">
        <v>1068</v>
      </c>
    </row>
    <row r="64" spans="1:4" ht="15.6" x14ac:dyDescent="0.3">
      <c r="A64" s="45" t="s">
        <v>475</v>
      </c>
      <c r="B64" s="45" t="s">
        <v>476</v>
      </c>
      <c r="C64" s="45" t="s">
        <v>477</v>
      </c>
      <c r="D64" s="46" t="s">
        <v>1069</v>
      </c>
    </row>
    <row r="65" spans="1:4" ht="15.6" x14ac:dyDescent="0.3">
      <c r="A65" s="45" t="s">
        <v>475</v>
      </c>
      <c r="B65" s="45" t="s">
        <v>476</v>
      </c>
      <c r="C65" s="45" t="s">
        <v>477</v>
      </c>
      <c r="D65" s="46" t="s">
        <v>485</v>
      </c>
    </row>
    <row r="66" spans="1:4" ht="15.6" x14ac:dyDescent="0.3">
      <c r="A66" s="45" t="s">
        <v>475</v>
      </c>
      <c r="B66" s="45" t="s">
        <v>476</v>
      </c>
      <c r="C66" s="45" t="s">
        <v>477</v>
      </c>
      <c r="D66" s="46" t="s">
        <v>1077</v>
      </c>
    </row>
    <row r="67" spans="1:4" ht="15.6" x14ac:dyDescent="0.3">
      <c r="A67" s="45" t="s">
        <v>475</v>
      </c>
      <c r="B67" s="45" t="s">
        <v>476</v>
      </c>
      <c r="C67" s="45" t="s">
        <v>477</v>
      </c>
      <c r="D67" s="46" t="s">
        <v>1073</v>
      </c>
    </row>
    <row r="68" spans="1:4" ht="15.6" x14ac:dyDescent="0.3">
      <c r="A68" s="45" t="s">
        <v>475</v>
      </c>
      <c r="B68" s="45" t="s">
        <v>476</v>
      </c>
      <c r="C68" s="45" t="s">
        <v>477</v>
      </c>
      <c r="D68" s="46" t="s">
        <v>1078</v>
      </c>
    </row>
    <row r="69" spans="1:4" ht="15.6" x14ac:dyDescent="0.3">
      <c r="A69" s="45" t="s">
        <v>475</v>
      </c>
      <c r="B69" s="45" t="s">
        <v>476</v>
      </c>
      <c r="C69" s="45" t="s">
        <v>477</v>
      </c>
      <c r="D69" s="46" t="s">
        <v>486</v>
      </c>
    </row>
    <row r="70" spans="1:4" ht="15.6" x14ac:dyDescent="0.3">
      <c r="A70" s="45" t="s">
        <v>475</v>
      </c>
      <c r="B70" s="45" t="s">
        <v>476</v>
      </c>
      <c r="C70" s="45" t="s">
        <v>477</v>
      </c>
      <c r="D70" s="46" t="s">
        <v>1070</v>
      </c>
    </row>
    <row r="71" spans="1:4" ht="15.6" x14ac:dyDescent="0.3">
      <c r="A71" s="45" t="s">
        <v>475</v>
      </c>
      <c r="B71" s="45" t="s">
        <v>487</v>
      </c>
      <c r="C71" s="45" t="s">
        <v>1086</v>
      </c>
      <c r="D71" s="46" t="s">
        <v>1087</v>
      </c>
    </row>
    <row r="72" spans="1:4" ht="15.6" x14ac:dyDescent="0.3">
      <c r="A72" s="45" t="s">
        <v>475</v>
      </c>
      <c r="B72" s="45" t="s">
        <v>487</v>
      </c>
      <c r="C72" s="45" t="s">
        <v>1086</v>
      </c>
      <c r="D72" s="46" t="s">
        <v>1088</v>
      </c>
    </row>
    <row r="73" spans="1:4" ht="15.6" x14ac:dyDescent="0.3">
      <c r="A73" s="45" t="s">
        <v>475</v>
      </c>
      <c r="B73" s="45" t="s">
        <v>487</v>
      </c>
      <c r="C73" s="45" t="s">
        <v>1084</v>
      </c>
      <c r="D73" s="46" t="s">
        <v>1085</v>
      </c>
    </row>
    <row r="74" spans="1:4" ht="15.6" x14ac:dyDescent="0.3">
      <c r="A74" s="45" t="s">
        <v>475</v>
      </c>
      <c r="B74" s="45" t="s">
        <v>487</v>
      </c>
      <c r="C74" s="45" t="s">
        <v>1082</v>
      </c>
      <c r="D74" s="46" t="s">
        <v>1083</v>
      </c>
    </row>
    <row r="75" spans="1:4" ht="15.6" x14ac:dyDescent="0.3">
      <c r="A75" s="45" t="s">
        <v>475</v>
      </c>
      <c r="B75" s="45" t="s">
        <v>487</v>
      </c>
      <c r="C75" s="45" t="s">
        <v>488</v>
      </c>
      <c r="D75" s="46" t="s">
        <v>489</v>
      </c>
    </row>
    <row r="76" spans="1:4" ht="15.6" x14ac:dyDescent="0.3">
      <c r="A76" s="45" t="s">
        <v>475</v>
      </c>
      <c r="B76" s="45" t="s">
        <v>487</v>
      </c>
      <c r="C76" s="45" t="s">
        <v>488</v>
      </c>
      <c r="D76" s="46" t="s">
        <v>1089</v>
      </c>
    </row>
    <row r="77" spans="1:4" ht="15.6" x14ac:dyDescent="0.3">
      <c r="A77" s="45" t="s">
        <v>475</v>
      </c>
      <c r="B77" s="45" t="s">
        <v>1090</v>
      </c>
      <c r="C77" s="45" t="s">
        <v>1091</v>
      </c>
      <c r="D77" s="46" t="s">
        <v>1093</v>
      </c>
    </row>
    <row r="78" spans="1:4" ht="15.6" x14ac:dyDescent="0.3">
      <c r="A78" s="45" t="s">
        <v>475</v>
      </c>
      <c r="B78" s="45" t="s">
        <v>1090</v>
      </c>
      <c r="C78" s="45" t="s">
        <v>1091</v>
      </c>
      <c r="D78" s="46" t="s">
        <v>1092</v>
      </c>
    </row>
    <row r="79" spans="1:4" ht="15.6" x14ac:dyDescent="0.3">
      <c r="A79" s="45" t="s">
        <v>475</v>
      </c>
      <c r="B79" s="45" t="s">
        <v>1090</v>
      </c>
      <c r="C79" s="45" t="s">
        <v>1091</v>
      </c>
      <c r="D79" s="46" t="s">
        <v>1094</v>
      </c>
    </row>
    <row r="80" spans="1:4" ht="15.6" x14ac:dyDescent="0.3">
      <c r="A80" s="45" t="s">
        <v>475</v>
      </c>
      <c r="B80" s="45" t="s">
        <v>1090</v>
      </c>
      <c r="C80" s="45" t="s">
        <v>1091</v>
      </c>
      <c r="D80" s="46" t="s">
        <v>1096</v>
      </c>
    </row>
    <row r="81" spans="1:4" ht="15.6" x14ac:dyDescent="0.3">
      <c r="A81" s="45" t="s">
        <v>475</v>
      </c>
      <c r="B81" s="45" t="s">
        <v>1090</v>
      </c>
      <c r="C81" s="45" t="s">
        <v>1091</v>
      </c>
      <c r="D81" s="46" t="s">
        <v>1095</v>
      </c>
    </row>
    <row r="82" spans="1:4" ht="15.6" x14ac:dyDescent="0.3">
      <c r="A82" s="45" t="s">
        <v>475</v>
      </c>
      <c r="B82" s="45" t="s">
        <v>1090</v>
      </c>
      <c r="C82" s="45" t="s">
        <v>1091</v>
      </c>
      <c r="D82" s="46" t="s">
        <v>1097</v>
      </c>
    </row>
    <row r="83" spans="1:4" ht="15.6" x14ac:dyDescent="0.3">
      <c r="A83" s="45" t="s">
        <v>475</v>
      </c>
      <c r="B83" s="45" t="s">
        <v>1090</v>
      </c>
      <c r="C83" s="45" t="s">
        <v>1098</v>
      </c>
      <c r="D83" s="46" t="s">
        <v>1100</v>
      </c>
    </row>
    <row r="84" spans="1:4" ht="15.6" x14ac:dyDescent="0.3">
      <c r="A84" s="45" t="s">
        <v>475</v>
      </c>
      <c r="B84" s="45" t="s">
        <v>1090</v>
      </c>
      <c r="C84" s="45" t="s">
        <v>1098</v>
      </c>
      <c r="D84" s="46" t="s">
        <v>1101</v>
      </c>
    </row>
    <row r="85" spans="1:4" ht="15.6" x14ac:dyDescent="0.3">
      <c r="A85" s="45" t="s">
        <v>475</v>
      </c>
      <c r="B85" s="45" t="s">
        <v>1090</v>
      </c>
      <c r="C85" s="45" t="s">
        <v>1098</v>
      </c>
      <c r="D85" s="46" t="s">
        <v>1099</v>
      </c>
    </row>
    <row r="86" spans="1:4" ht="15.6" x14ac:dyDescent="0.3">
      <c r="A86" s="45" t="s">
        <v>475</v>
      </c>
      <c r="B86" s="45" t="s">
        <v>1090</v>
      </c>
      <c r="C86" s="45" t="s">
        <v>1102</v>
      </c>
      <c r="D86" s="46" t="s">
        <v>1109</v>
      </c>
    </row>
    <row r="87" spans="1:4" ht="15.6" x14ac:dyDescent="0.3">
      <c r="A87" s="45" t="s">
        <v>475</v>
      </c>
      <c r="B87" s="45" t="s">
        <v>1090</v>
      </c>
      <c r="C87" s="45" t="s">
        <v>1102</v>
      </c>
      <c r="D87" s="46" t="s">
        <v>1106</v>
      </c>
    </row>
    <row r="88" spans="1:4" ht="15.6" x14ac:dyDescent="0.3">
      <c r="A88" s="45" t="s">
        <v>475</v>
      </c>
      <c r="B88" s="45" t="s">
        <v>1090</v>
      </c>
      <c r="C88" s="45" t="s">
        <v>1102</v>
      </c>
      <c r="D88" s="46" t="s">
        <v>1108</v>
      </c>
    </row>
    <row r="89" spans="1:4" ht="15.6" x14ac:dyDescent="0.3">
      <c r="A89" s="45" t="s">
        <v>475</v>
      </c>
      <c r="B89" s="45" t="s">
        <v>1090</v>
      </c>
      <c r="C89" s="45" t="s">
        <v>1102</v>
      </c>
      <c r="D89" s="46" t="s">
        <v>1104</v>
      </c>
    </row>
    <row r="90" spans="1:4" ht="15.6" x14ac:dyDescent="0.3">
      <c r="A90" s="45" t="s">
        <v>475</v>
      </c>
      <c r="B90" s="45" t="s">
        <v>1090</v>
      </c>
      <c r="C90" s="45" t="s">
        <v>1102</v>
      </c>
      <c r="D90" s="46" t="s">
        <v>1105</v>
      </c>
    </row>
    <row r="91" spans="1:4" ht="15.6" x14ac:dyDescent="0.3">
      <c r="A91" s="45" t="s">
        <v>475</v>
      </c>
      <c r="B91" s="45" t="s">
        <v>1090</v>
      </c>
      <c r="C91" s="45" t="s">
        <v>1102</v>
      </c>
      <c r="D91" s="46" t="s">
        <v>1107</v>
      </c>
    </row>
    <row r="92" spans="1:4" ht="15.6" x14ac:dyDescent="0.3">
      <c r="A92" s="45" t="s">
        <v>475</v>
      </c>
      <c r="B92" s="45" t="s">
        <v>1090</v>
      </c>
      <c r="C92" s="45" t="s">
        <v>1102</v>
      </c>
      <c r="D92" s="46" t="s">
        <v>1110</v>
      </c>
    </row>
    <row r="93" spans="1:4" ht="15.6" x14ac:dyDescent="0.3">
      <c r="A93" s="45" t="s">
        <v>475</v>
      </c>
      <c r="B93" s="45" t="s">
        <v>1090</v>
      </c>
      <c r="C93" s="45" t="s">
        <v>1102</v>
      </c>
      <c r="D93" s="46" t="s">
        <v>1103</v>
      </c>
    </row>
    <row r="94" spans="1:4" ht="15.6" x14ac:dyDescent="0.3">
      <c r="A94" s="45" t="s">
        <v>475</v>
      </c>
      <c r="B94" s="45" t="s">
        <v>1090</v>
      </c>
      <c r="C94" s="45" t="s">
        <v>1111</v>
      </c>
      <c r="D94" s="46" t="s">
        <v>1113</v>
      </c>
    </row>
    <row r="95" spans="1:4" ht="15.6" x14ac:dyDescent="0.3">
      <c r="A95" s="45" t="s">
        <v>475</v>
      </c>
      <c r="B95" s="45" t="s">
        <v>1090</v>
      </c>
      <c r="C95" s="45" t="s">
        <v>1111</v>
      </c>
      <c r="D95" s="46" t="s">
        <v>1112</v>
      </c>
    </row>
    <row r="96" spans="1:4" ht="15.6" x14ac:dyDescent="0.3">
      <c r="A96" s="45" t="s">
        <v>475</v>
      </c>
      <c r="B96" s="45" t="s">
        <v>490</v>
      </c>
      <c r="C96" s="45" t="s">
        <v>493</v>
      </c>
      <c r="D96" s="46" t="s">
        <v>1409</v>
      </c>
    </row>
    <row r="97" spans="1:4" ht="15.6" x14ac:dyDescent="0.3">
      <c r="A97" s="45" t="s">
        <v>475</v>
      </c>
      <c r="B97" s="45" t="s">
        <v>490</v>
      </c>
      <c r="C97" s="45" t="s">
        <v>493</v>
      </c>
      <c r="D97" s="46" t="s">
        <v>1403</v>
      </c>
    </row>
    <row r="98" spans="1:4" ht="15.6" x14ac:dyDescent="0.3">
      <c r="A98" s="45" t="s">
        <v>475</v>
      </c>
      <c r="B98" s="45" t="s">
        <v>490</v>
      </c>
      <c r="C98" s="45" t="s">
        <v>493</v>
      </c>
      <c r="D98" s="46" t="s">
        <v>1421</v>
      </c>
    </row>
    <row r="99" spans="1:4" ht="15.6" x14ac:dyDescent="0.3">
      <c r="A99" s="45" t="s">
        <v>475</v>
      </c>
      <c r="B99" s="45" t="s">
        <v>490</v>
      </c>
      <c r="C99" s="45" t="s">
        <v>493</v>
      </c>
      <c r="D99" s="46" t="s">
        <v>1408</v>
      </c>
    </row>
    <row r="100" spans="1:4" ht="15.6" x14ac:dyDescent="0.3">
      <c r="A100" s="45" t="s">
        <v>475</v>
      </c>
      <c r="B100" s="45" t="s">
        <v>490</v>
      </c>
      <c r="C100" s="45" t="s">
        <v>493</v>
      </c>
      <c r="D100" s="46" t="s">
        <v>1401</v>
      </c>
    </row>
    <row r="101" spans="1:4" ht="15.6" x14ac:dyDescent="0.3">
      <c r="A101" s="45" t="s">
        <v>475</v>
      </c>
      <c r="B101" s="45" t="s">
        <v>490</v>
      </c>
      <c r="C101" s="45" t="s">
        <v>493</v>
      </c>
      <c r="D101" s="46" t="s">
        <v>1414</v>
      </c>
    </row>
    <row r="102" spans="1:4" ht="15.6" x14ac:dyDescent="0.3">
      <c r="A102" s="45" t="s">
        <v>475</v>
      </c>
      <c r="B102" s="45" t="s">
        <v>490</v>
      </c>
      <c r="C102" s="45" t="s">
        <v>493</v>
      </c>
      <c r="D102" s="46" t="s">
        <v>1414</v>
      </c>
    </row>
    <row r="103" spans="1:4" ht="15.6" x14ac:dyDescent="0.3">
      <c r="A103" s="45" t="s">
        <v>475</v>
      </c>
      <c r="B103" s="45" t="s">
        <v>490</v>
      </c>
      <c r="C103" s="45" t="s">
        <v>493</v>
      </c>
      <c r="D103" s="46" t="s">
        <v>1414</v>
      </c>
    </row>
    <row r="104" spans="1:4" ht="15.6" x14ac:dyDescent="0.3">
      <c r="A104" s="45" t="s">
        <v>475</v>
      </c>
      <c r="B104" s="45" t="s">
        <v>490</v>
      </c>
      <c r="C104" s="45" t="s">
        <v>493</v>
      </c>
      <c r="D104" s="46" t="s">
        <v>1402</v>
      </c>
    </row>
    <row r="105" spans="1:4" ht="15.6" x14ac:dyDescent="0.3">
      <c r="A105" s="45" t="s">
        <v>475</v>
      </c>
      <c r="B105" s="45" t="s">
        <v>490</v>
      </c>
      <c r="C105" s="45" t="s">
        <v>493</v>
      </c>
      <c r="D105" s="46" t="s">
        <v>1399</v>
      </c>
    </row>
    <row r="106" spans="1:4" ht="15.6" x14ac:dyDescent="0.3">
      <c r="A106" s="45" t="s">
        <v>475</v>
      </c>
      <c r="B106" s="45" t="s">
        <v>490</v>
      </c>
      <c r="C106" s="45" t="s">
        <v>493</v>
      </c>
      <c r="D106" s="46" t="s">
        <v>1416</v>
      </c>
    </row>
    <row r="107" spans="1:4" ht="15.6" x14ac:dyDescent="0.3">
      <c r="A107" s="45" t="s">
        <v>475</v>
      </c>
      <c r="B107" s="45" t="s">
        <v>490</v>
      </c>
      <c r="C107" s="45" t="s">
        <v>493</v>
      </c>
      <c r="D107" s="46" t="s">
        <v>1419</v>
      </c>
    </row>
    <row r="108" spans="1:4" ht="15.6" x14ac:dyDescent="0.3">
      <c r="A108" s="45" t="s">
        <v>475</v>
      </c>
      <c r="B108" s="45" t="s">
        <v>490</v>
      </c>
      <c r="C108" s="45" t="s">
        <v>493</v>
      </c>
      <c r="D108" s="46" t="s">
        <v>1415</v>
      </c>
    </row>
    <row r="109" spans="1:4" ht="15.6" x14ac:dyDescent="0.3">
      <c r="A109" s="45" t="s">
        <v>475</v>
      </c>
      <c r="B109" s="45" t="s">
        <v>490</v>
      </c>
      <c r="C109" s="45" t="s">
        <v>493</v>
      </c>
      <c r="D109" s="46" t="s">
        <v>494</v>
      </c>
    </row>
    <row r="110" spans="1:4" ht="15.6" x14ac:dyDescent="0.3">
      <c r="A110" s="45" t="s">
        <v>475</v>
      </c>
      <c r="B110" s="45" t="s">
        <v>490</v>
      </c>
      <c r="C110" s="45" t="s">
        <v>493</v>
      </c>
      <c r="D110" s="46" t="s">
        <v>494</v>
      </c>
    </row>
    <row r="111" spans="1:4" ht="15.6" x14ac:dyDescent="0.3">
      <c r="A111" s="45" t="s">
        <v>475</v>
      </c>
      <c r="B111" s="45" t="s">
        <v>490</v>
      </c>
      <c r="C111" s="45" t="s">
        <v>493</v>
      </c>
      <c r="D111" s="46" t="s">
        <v>1413</v>
      </c>
    </row>
    <row r="112" spans="1:4" ht="15.6" x14ac:dyDescent="0.3">
      <c r="A112" s="45" t="s">
        <v>475</v>
      </c>
      <c r="B112" s="45" t="s">
        <v>490</v>
      </c>
      <c r="C112" s="45" t="s">
        <v>493</v>
      </c>
      <c r="D112" s="46" t="s">
        <v>1413</v>
      </c>
    </row>
    <row r="113" spans="1:4" ht="15.6" x14ac:dyDescent="0.3">
      <c r="A113" s="45" t="s">
        <v>475</v>
      </c>
      <c r="B113" s="45" t="s">
        <v>490</v>
      </c>
      <c r="C113" s="45" t="s">
        <v>493</v>
      </c>
      <c r="D113" s="46" t="s">
        <v>1410</v>
      </c>
    </row>
    <row r="114" spans="1:4" ht="15.6" x14ac:dyDescent="0.3">
      <c r="A114" s="45" t="s">
        <v>475</v>
      </c>
      <c r="B114" s="45" t="s">
        <v>490</v>
      </c>
      <c r="C114" s="45" t="s">
        <v>493</v>
      </c>
      <c r="D114" s="46" t="s">
        <v>1404</v>
      </c>
    </row>
    <row r="115" spans="1:4" ht="15.6" x14ac:dyDescent="0.3">
      <c r="A115" s="45" t="s">
        <v>475</v>
      </c>
      <c r="B115" s="45" t="s">
        <v>490</v>
      </c>
      <c r="C115" s="45" t="s">
        <v>493</v>
      </c>
      <c r="D115" s="46" t="s">
        <v>1411</v>
      </c>
    </row>
    <row r="116" spans="1:4" ht="15.6" x14ac:dyDescent="0.3">
      <c r="A116" s="45" t="s">
        <v>475</v>
      </c>
      <c r="B116" s="45" t="s">
        <v>490</v>
      </c>
      <c r="C116" s="45" t="s">
        <v>493</v>
      </c>
      <c r="D116" s="46" t="s">
        <v>1400</v>
      </c>
    </row>
    <row r="117" spans="1:4" ht="15.6" x14ac:dyDescent="0.3">
      <c r="A117" s="45" t="s">
        <v>475</v>
      </c>
      <c r="B117" s="45" t="s">
        <v>490</v>
      </c>
      <c r="C117" s="45" t="s">
        <v>493</v>
      </c>
      <c r="D117" s="46" t="s">
        <v>1407</v>
      </c>
    </row>
    <row r="118" spans="1:4" ht="15.6" x14ac:dyDescent="0.3">
      <c r="A118" s="45" t="s">
        <v>475</v>
      </c>
      <c r="B118" s="45" t="s">
        <v>490</v>
      </c>
      <c r="C118" s="45" t="s">
        <v>493</v>
      </c>
      <c r="D118" s="46" t="s">
        <v>1407</v>
      </c>
    </row>
    <row r="119" spans="1:4" ht="15.6" x14ac:dyDescent="0.3">
      <c r="A119" s="45" t="s">
        <v>475</v>
      </c>
      <c r="B119" s="45" t="s">
        <v>490</v>
      </c>
      <c r="C119" s="45" t="s">
        <v>493</v>
      </c>
      <c r="D119" s="46" t="s">
        <v>1405</v>
      </c>
    </row>
    <row r="120" spans="1:4" ht="15.6" x14ac:dyDescent="0.3">
      <c r="A120" s="45" t="s">
        <v>475</v>
      </c>
      <c r="B120" s="45" t="s">
        <v>490</v>
      </c>
      <c r="C120" s="45" t="s">
        <v>493</v>
      </c>
      <c r="D120" s="46" t="s">
        <v>1417</v>
      </c>
    </row>
    <row r="121" spans="1:4" ht="15.6" x14ac:dyDescent="0.3">
      <c r="A121" s="45" t="s">
        <v>475</v>
      </c>
      <c r="B121" s="45" t="s">
        <v>490</v>
      </c>
      <c r="C121" s="45" t="s">
        <v>493</v>
      </c>
      <c r="D121" s="46" t="s">
        <v>1412</v>
      </c>
    </row>
    <row r="122" spans="1:4" ht="15.6" x14ac:dyDescent="0.3">
      <c r="A122" s="45" t="s">
        <v>475</v>
      </c>
      <c r="B122" s="45" t="s">
        <v>490</v>
      </c>
      <c r="C122" s="45" t="s">
        <v>493</v>
      </c>
      <c r="D122" s="46" t="s">
        <v>1418</v>
      </c>
    </row>
    <row r="123" spans="1:4" ht="15.6" x14ac:dyDescent="0.3">
      <c r="A123" s="45" t="s">
        <v>475</v>
      </c>
      <c r="B123" s="45" t="s">
        <v>490</v>
      </c>
      <c r="C123" s="45" t="s">
        <v>493</v>
      </c>
      <c r="D123" s="46" t="s">
        <v>1406</v>
      </c>
    </row>
    <row r="124" spans="1:4" ht="15.6" x14ac:dyDescent="0.3">
      <c r="A124" s="45" t="s">
        <v>475</v>
      </c>
      <c r="B124" s="45" t="s">
        <v>490</v>
      </c>
      <c r="C124" s="45" t="s">
        <v>493</v>
      </c>
      <c r="D124" s="46" t="s">
        <v>1420</v>
      </c>
    </row>
    <row r="125" spans="1:4" ht="15.6" x14ac:dyDescent="0.3">
      <c r="A125" s="45" t="s">
        <v>475</v>
      </c>
      <c r="B125" s="45" t="s">
        <v>490</v>
      </c>
      <c r="C125" s="45" t="s">
        <v>493</v>
      </c>
      <c r="D125" s="46" t="s">
        <v>1398</v>
      </c>
    </row>
    <row r="126" spans="1:4" ht="15.6" x14ac:dyDescent="0.3">
      <c r="A126" s="45" t="s">
        <v>475</v>
      </c>
      <c r="B126" s="46" t="s">
        <v>490</v>
      </c>
      <c r="C126" s="46" t="s">
        <v>1266</v>
      </c>
      <c r="D126" s="52" t="s">
        <v>1315</v>
      </c>
    </row>
    <row r="127" spans="1:4" ht="15.6" x14ac:dyDescent="0.3">
      <c r="A127" s="45" t="s">
        <v>475</v>
      </c>
      <c r="B127" s="46" t="s">
        <v>490</v>
      </c>
      <c r="C127" s="46" t="s">
        <v>1266</v>
      </c>
      <c r="D127" s="52" t="s">
        <v>1293</v>
      </c>
    </row>
    <row r="128" spans="1:4" ht="15.6" x14ac:dyDescent="0.3">
      <c r="A128" s="45" t="s">
        <v>475</v>
      </c>
      <c r="B128" s="46" t="s">
        <v>490</v>
      </c>
      <c r="C128" s="46" t="s">
        <v>1266</v>
      </c>
      <c r="D128" s="52" t="s">
        <v>1331</v>
      </c>
    </row>
    <row r="129" spans="1:4" ht="15.6" x14ac:dyDescent="0.3">
      <c r="A129" s="45" t="s">
        <v>475</v>
      </c>
      <c r="B129" s="46" t="s">
        <v>490</v>
      </c>
      <c r="C129" s="46" t="s">
        <v>1266</v>
      </c>
      <c r="D129" s="52" t="s">
        <v>1303</v>
      </c>
    </row>
    <row r="130" spans="1:4" ht="15.6" x14ac:dyDescent="0.3">
      <c r="A130" s="45" t="s">
        <v>475</v>
      </c>
      <c r="B130" s="45" t="s">
        <v>490</v>
      </c>
      <c r="C130" s="45" t="s">
        <v>1266</v>
      </c>
      <c r="D130" s="45" t="s">
        <v>1282</v>
      </c>
    </row>
    <row r="131" spans="1:4" ht="15.6" x14ac:dyDescent="0.3">
      <c r="A131" s="45" t="s">
        <v>475</v>
      </c>
      <c r="B131" s="46" t="s">
        <v>490</v>
      </c>
      <c r="C131" s="46" t="s">
        <v>1266</v>
      </c>
      <c r="D131" s="52" t="s">
        <v>1319</v>
      </c>
    </row>
    <row r="132" spans="1:4" ht="15.6" x14ac:dyDescent="0.3">
      <c r="A132" s="45" t="s">
        <v>475</v>
      </c>
      <c r="B132" s="46" t="s">
        <v>490</v>
      </c>
      <c r="C132" s="46" t="s">
        <v>1266</v>
      </c>
      <c r="D132" s="52" t="s">
        <v>1320</v>
      </c>
    </row>
    <row r="133" spans="1:4" ht="15.6" x14ac:dyDescent="0.3">
      <c r="A133" s="45" t="s">
        <v>475</v>
      </c>
      <c r="B133" s="45" t="s">
        <v>490</v>
      </c>
      <c r="C133" s="45" t="s">
        <v>1266</v>
      </c>
      <c r="D133" s="48" t="s">
        <v>1276</v>
      </c>
    </row>
    <row r="134" spans="1:4" ht="15.6" x14ac:dyDescent="0.3">
      <c r="A134" s="45" t="s">
        <v>475</v>
      </c>
      <c r="B134" s="46" t="s">
        <v>490</v>
      </c>
      <c r="C134" s="46" t="s">
        <v>1266</v>
      </c>
      <c r="D134" s="52" t="s">
        <v>1306</v>
      </c>
    </row>
    <row r="135" spans="1:4" ht="15.6" x14ac:dyDescent="0.3">
      <c r="A135" s="45" t="s">
        <v>475</v>
      </c>
      <c r="B135" s="46" t="s">
        <v>490</v>
      </c>
      <c r="C135" s="46" t="s">
        <v>1266</v>
      </c>
      <c r="D135" s="52" t="s">
        <v>1330</v>
      </c>
    </row>
    <row r="136" spans="1:4" ht="15.6" x14ac:dyDescent="0.3">
      <c r="A136" s="45" t="s">
        <v>475</v>
      </c>
      <c r="B136" s="45" t="s">
        <v>490</v>
      </c>
      <c r="C136" s="45" t="s">
        <v>1266</v>
      </c>
      <c r="D136" s="48" t="s">
        <v>1270</v>
      </c>
    </row>
    <row r="137" spans="1:4" ht="15.6" x14ac:dyDescent="0.3">
      <c r="A137" s="45" t="s">
        <v>475</v>
      </c>
      <c r="B137" s="46" t="s">
        <v>490</v>
      </c>
      <c r="C137" s="46" t="s">
        <v>1266</v>
      </c>
      <c r="D137" s="52" t="s">
        <v>1300</v>
      </c>
    </row>
    <row r="138" spans="1:4" ht="15.6" x14ac:dyDescent="0.3">
      <c r="A138" s="45" t="s">
        <v>475</v>
      </c>
      <c r="B138" s="45" t="s">
        <v>490</v>
      </c>
      <c r="C138" s="45" t="s">
        <v>1266</v>
      </c>
      <c r="D138" s="48" t="s">
        <v>1273</v>
      </c>
    </row>
    <row r="139" spans="1:4" ht="15.6" x14ac:dyDescent="0.3">
      <c r="A139" s="45" t="s">
        <v>475</v>
      </c>
      <c r="B139" s="46" t="s">
        <v>490</v>
      </c>
      <c r="C139" s="46" t="s">
        <v>1266</v>
      </c>
      <c r="D139" s="52" t="s">
        <v>1299</v>
      </c>
    </row>
    <row r="140" spans="1:4" ht="15.6" x14ac:dyDescent="0.3">
      <c r="A140" s="45" t="s">
        <v>475</v>
      </c>
      <c r="B140" s="46" t="s">
        <v>490</v>
      </c>
      <c r="C140" s="46" t="s">
        <v>1266</v>
      </c>
      <c r="D140" s="52" t="s">
        <v>1317</v>
      </c>
    </row>
    <row r="141" spans="1:4" ht="15.6" x14ac:dyDescent="0.3">
      <c r="A141" s="45" t="s">
        <v>475</v>
      </c>
      <c r="B141" s="46" t="s">
        <v>490</v>
      </c>
      <c r="C141" s="46" t="s">
        <v>1266</v>
      </c>
      <c r="D141" s="52" t="s">
        <v>1296</v>
      </c>
    </row>
    <row r="142" spans="1:4" ht="15.6" x14ac:dyDescent="0.3">
      <c r="A142" s="45" t="s">
        <v>475</v>
      </c>
      <c r="B142" s="46" t="s">
        <v>490</v>
      </c>
      <c r="C142" s="46" t="s">
        <v>1266</v>
      </c>
      <c r="D142" s="52" t="s">
        <v>1302</v>
      </c>
    </row>
    <row r="143" spans="1:4" ht="15.6" x14ac:dyDescent="0.3">
      <c r="A143" s="45" t="s">
        <v>475</v>
      </c>
      <c r="B143" s="45" t="s">
        <v>490</v>
      </c>
      <c r="C143" s="45" t="s">
        <v>1266</v>
      </c>
      <c r="D143" s="45" t="s">
        <v>1283</v>
      </c>
    </row>
    <row r="144" spans="1:4" ht="15.6" x14ac:dyDescent="0.3">
      <c r="A144" s="45" t="s">
        <v>475</v>
      </c>
      <c r="B144" s="46" t="s">
        <v>490</v>
      </c>
      <c r="C144" s="46" t="s">
        <v>1266</v>
      </c>
      <c r="D144" s="52" t="s">
        <v>1308</v>
      </c>
    </row>
    <row r="145" spans="1:4" ht="15.6" x14ac:dyDescent="0.3">
      <c r="A145" s="45" t="s">
        <v>475</v>
      </c>
      <c r="B145" s="45" t="s">
        <v>490</v>
      </c>
      <c r="C145" s="45" t="s">
        <v>1266</v>
      </c>
      <c r="D145" s="48" t="s">
        <v>1272</v>
      </c>
    </row>
    <row r="146" spans="1:4" ht="15.6" x14ac:dyDescent="0.3">
      <c r="A146" s="45" t="s">
        <v>475</v>
      </c>
      <c r="B146" s="45" t="s">
        <v>490</v>
      </c>
      <c r="C146" s="45" t="s">
        <v>1266</v>
      </c>
      <c r="D146" s="48" t="s">
        <v>1275</v>
      </c>
    </row>
    <row r="147" spans="1:4" ht="15.6" x14ac:dyDescent="0.3">
      <c r="A147" s="45" t="s">
        <v>475</v>
      </c>
      <c r="B147" s="46" t="s">
        <v>490</v>
      </c>
      <c r="C147" s="46" t="s">
        <v>1266</v>
      </c>
      <c r="D147" s="52" t="s">
        <v>1310</v>
      </c>
    </row>
    <row r="148" spans="1:4" ht="15.6" x14ac:dyDescent="0.3">
      <c r="A148" s="45" t="s">
        <v>475</v>
      </c>
      <c r="B148" s="46" t="s">
        <v>490</v>
      </c>
      <c r="C148" s="46" t="s">
        <v>1266</v>
      </c>
      <c r="D148" s="52" t="s">
        <v>1332</v>
      </c>
    </row>
    <row r="149" spans="1:4" ht="15.6" x14ac:dyDescent="0.3">
      <c r="A149" s="45" t="s">
        <v>475</v>
      </c>
      <c r="B149" s="46" t="s">
        <v>490</v>
      </c>
      <c r="C149" s="46" t="s">
        <v>1266</v>
      </c>
      <c r="D149" s="52" t="s">
        <v>1292</v>
      </c>
    </row>
    <row r="150" spans="1:4" ht="15.6" x14ac:dyDescent="0.3">
      <c r="A150" s="45" t="s">
        <v>475</v>
      </c>
      <c r="B150" s="46" t="s">
        <v>490</v>
      </c>
      <c r="C150" s="46" t="s">
        <v>1266</v>
      </c>
      <c r="D150" s="52" t="s">
        <v>1309</v>
      </c>
    </row>
    <row r="151" spans="1:4" ht="15.6" x14ac:dyDescent="0.3">
      <c r="A151" s="45" t="s">
        <v>475</v>
      </c>
      <c r="B151" s="45" t="s">
        <v>490</v>
      </c>
      <c r="C151" s="45" t="s">
        <v>1266</v>
      </c>
      <c r="D151" s="45" t="s">
        <v>1290</v>
      </c>
    </row>
    <row r="152" spans="1:4" ht="15.6" x14ac:dyDescent="0.3">
      <c r="A152" s="45" t="s">
        <v>475</v>
      </c>
      <c r="B152" s="46" t="s">
        <v>490</v>
      </c>
      <c r="C152" s="46" t="s">
        <v>1266</v>
      </c>
      <c r="D152" s="52" t="s">
        <v>1316</v>
      </c>
    </row>
    <row r="153" spans="1:4" ht="15.6" x14ac:dyDescent="0.3">
      <c r="A153" s="45" t="s">
        <v>475</v>
      </c>
      <c r="B153" s="46" t="s">
        <v>490</v>
      </c>
      <c r="C153" s="46" t="s">
        <v>1266</v>
      </c>
      <c r="D153" s="52" t="s">
        <v>1318</v>
      </c>
    </row>
    <row r="154" spans="1:4" ht="15.6" x14ac:dyDescent="0.3">
      <c r="A154" s="45" t="s">
        <v>475</v>
      </c>
      <c r="B154" s="46" t="s">
        <v>490</v>
      </c>
      <c r="C154" s="46" t="s">
        <v>1266</v>
      </c>
      <c r="D154" s="52" t="s">
        <v>1318</v>
      </c>
    </row>
    <row r="155" spans="1:4" ht="15.6" x14ac:dyDescent="0.3">
      <c r="A155" s="45" t="s">
        <v>475</v>
      </c>
      <c r="B155" s="52" t="s">
        <v>490</v>
      </c>
      <c r="C155" s="46" t="s">
        <v>1266</v>
      </c>
      <c r="D155" s="52" t="s">
        <v>1333</v>
      </c>
    </row>
    <row r="156" spans="1:4" ht="15.6" x14ac:dyDescent="0.3">
      <c r="A156" s="45" t="s">
        <v>475</v>
      </c>
      <c r="B156" s="46" t="s">
        <v>490</v>
      </c>
      <c r="C156" s="46" t="s">
        <v>1266</v>
      </c>
      <c r="D156" s="52" t="s">
        <v>1312</v>
      </c>
    </row>
    <row r="157" spans="1:4" ht="15.6" x14ac:dyDescent="0.3">
      <c r="A157" s="45" t="s">
        <v>475</v>
      </c>
      <c r="B157" s="46" t="s">
        <v>490</v>
      </c>
      <c r="C157" s="46" t="s">
        <v>1266</v>
      </c>
      <c r="D157" s="52" t="s">
        <v>1314</v>
      </c>
    </row>
    <row r="158" spans="1:4" ht="15.6" x14ac:dyDescent="0.3">
      <c r="A158" s="45" t="s">
        <v>475</v>
      </c>
      <c r="B158" s="46" t="s">
        <v>490</v>
      </c>
      <c r="C158" s="46" t="s">
        <v>1266</v>
      </c>
      <c r="D158" s="52" t="s">
        <v>1323</v>
      </c>
    </row>
    <row r="159" spans="1:4" ht="15.6" x14ac:dyDescent="0.3">
      <c r="A159" s="45" t="s">
        <v>475</v>
      </c>
      <c r="B159" s="45" t="s">
        <v>490</v>
      </c>
      <c r="C159" s="45" t="s">
        <v>1266</v>
      </c>
      <c r="D159" s="45" t="s">
        <v>1281</v>
      </c>
    </row>
    <row r="160" spans="1:4" ht="15.6" x14ac:dyDescent="0.3">
      <c r="A160" s="45" t="s">
        <v>475</v>
      </c>
      <c r="B160" s="45" t="s">
        <v>490</v>
      </c>
      <c r="C160" s="45" t="s">
        <v>1266</v>
      </c>
      <c r="D160" s="48" t="s">
        <v>1269</v>
      </c>
    </row>
    <row r="161" spans="1:4" ht="15.6" x14ac:dyDescent="0.3">
      <c r="A161" s="45" t="s">
        <v>475</v>
      </c>
      <c r="B161" s="45" t="s">
        <v>490</v>
      </c>
      <c r="C161" s="45" t="s">
        <v>1266</v>
      </c>
      <c r="D161" s="48" t="s">
        <v>1277</v>
      </c>
    </row>
    <row r="162" spans="1:4" ht="15.6" x14ac:dyDescent="0.3">
      <c r="A162" s="45" t="s">
        <v>475</v>
      </c>
      <c r="B162" s="45" t="s">
        <v>490</v>
      </c>
      <c r="C162" s="45" t="s">
        <v>1266</v>
      </c>
      <c r="D162" s="51" t="s">
        <v>1279</v>
      </c>
    </row>
    <row r="163" spans="1:4" ht="15.6" x14ac:dyDescent="0.3">
      <c r="A163" s="45" t="s">
        <v>475</v>
      </c>
      <c r="B163" s="45" t="s">
        <v>490</v>
      </c>
      <c r="C163" s="45" t="s">
        <v>1266</v>
      </c>
      <c r="D163" s="45" t="s">
        <v>1285</v>
      </c>
    </row>
    <row r="164" spans="1:4" ht="15.6" x14ac:dyDescent="0.3">
      <c r="A164" s="45" t="s">
        <v>475</v>
      </c>
      <c r="B164" s="46" t="s">
        <v>490</v>
      </c>
      <c r="C164" s="46" t="s">
        <v>1266</v>
      </c>
      <c r="D164" s="52" t="s">
        <v>1301</v>
      </c>
    </row>
    <row r="165" spans="1:4" ht="15.6" x14ac:dyDescent="0.3">
      <c r="A165" s="45" t="s">
        <v>475</v>
      </c>
      <c r="B165" s="46" t="s">
        <v>490</v>
      </c>
      <c r="C165" s="46" t="s">
        <v>1266</v>
      </c>
      <c r="D165" s="52" t="s">
        <v>1313</v>
      </c>
    </row>
    <row r="166" spans="1:4" ht="15.6" x14ac:dyDescent="0.3">
      <c r="A166" s="45" t="s">
        <v>475</v>
      </c>
      <c r="B166" s="46" t="s">
        <v>490</v>
      </c>
      <c r="C166" s="46" t="s">
        <v>1266</v>
      </c>
      <c r="D166" s="52" t="s">
        <v>1326</v>
      </c>
    </row>
    <row r="167" spans="1:4" ht="15.6" x14ac:dyDescent="0.3">
      <c r="A167" s="45" t="s">
        <v>475</v>
      </c>
      <c r="B167" s="46" t="s">
        <v>490</v>
      </c>
      <c r="C167" s="46" t="s">
        <v>1266</v>
      </c>
      <c r="D167" s="52" t="s">
        <v>1295</v>
      </c>
    </row>
    <row r="168" spans="1:4" ht="15.6" x14ac:dyDescent="0.3">
      <c r="A168" s="45" t="s">
        <v>475</v>
      </c>
      <c r="B168" s="46" t="s">
        <v>490</v>
      </c>
      <c r="C168" s="46" t="s">
        <v>1266</v>
      </c>
      <c r="D168" s="52" t="s">
        <v>1295</v>
      </c>
    </row>
    <row r="169" spans="1:4" ht="15.6" x14ac:dyDescent="0.3">
      <c r="A169" s="45" t="s">
        <v>475</v>
      </c>
      <c r="B169" s="45" t="s">
        <v>490</v>
      </c>
      <c r="C169" s="45" t="s">
        <v>1266</v>
      </c>
      <c r="D169" s="48" t="s">
        <v>1286</v>
      </c>
    </row>
    <row r="170" spans="1:4" ht="15.6" x14ac:dyDescent="0.3">
      <c r="A170" s="45" t="s">
        <v>475</v>
      </c>
      <c r="B170" s="46" t="s">
        <v>490</v>
      </c>
      <c r="C170" s="46" t="s">
        <v>1266</v>
      </c>
      <c r="D170" s="52" t="s">
        <v>1327</v>
      </c>
    </row>
    <row r="171" spans="1:4" ht="15.6" x14ac:dyDescent="0.3">
      <c r="A171" s="45" t="s">
        <v>475</v>
      </c>
      <c r="B171" s="45" t="s">
        <v>490</v>
      </c>
      <c r="C171" s="45" t="s">
        <v>1266</v>
      </c>
      <c r="D171" s="45" t="s">
        <v>1284</v>
      </c>
    </row>
    <row r="172" spans="1:4" ht="15.6" x14ac:dyDescent="0.3">
      <c r="A172" s="45" t="s">
        <v>475</v>
      </c>
      <c r="B172" s="46" t="s">
        <v>490</v>
      </c>
      <c r="C172" s="46" t="s">
        <v>1266</v>
      </c>
      <c r="D172" s="52" t="s">
        <v>1322</v>
      </c>
    </row>
    <row r="173" spans="1:4" ht="15.6" x14ac:dyDescent="0.3">
      <c r="A173" s="45" t="s">
        <v>475</v>
      </c>
      <c r="B173" s="46" t="s">
        <v>490</v>
      </c>
      <c r="C173" s="46" t="s">
        <v>1266</v>
      </c>
      <c r="D173" s="52" t="s">
        <v>1297</v>
      </c>
    </row>
    <row r="174" spans="1:4" ht="15.6" x14ac:dyDescent="0.3">
      <c r="A174" s="45" t="s">
        <v>475</v>
      </c>
      <c r="B174" s="46" t="s">
        <v>490</v>
      </c>
      <c r="C174" s="46" t="s">
        <v>1266</v>
      </c>
      <c r="D174" s="52" t="s">
        <v>1328</v>
      </c>
    </row>
    <row r="175" spans="1:4" ht="15.6" x14ac:dyDescent="0.3">
      <c r="A175" s="45" t="s">
        <v>475</v>
      </c>
      <c r="B175" s="45" t="s">
        <v>490</v>
      </c>
      <c r="C175" s="45" t="s">
        <v>1266</v>
      </c>
      <c r="D175" s="48" t="s">
        <v>1289</v>
      </c>
    </row>
    <row r="176" spans="1:4" ht="15.6" x14ac:dyDescent="0.3">
      <c r="A176" s="45" t="s">
        <v>475</v>
      </c>
      <c r="B176" s="46" t="s">
        <v>490</v>
      </c>
      <c r="C176" s="46" t="s">
        <v>1266</v>
      </c>
      <c r="D176" s="52" t="s">
        <v>1311</v>
      </c>
    </row>
    <row r="177" spans="1:4" ht="15.6" x14ac:dyDescent="0.3">
      <c r="A177" s="45" t="s">
        <v>475</v>
      </c>
      <c r="B177" s="46" t="s">
        <v>490</v>
      </c>
      <c r="C177" s="46" t="s">
        <v>1266</v>
      </c>
      <c r="D177" s="52" t="s">
        <v>1325</v>
      </c>
    </row>
    <row r="178" spans="1:4" ht="15.6" x14ac:dyDescent="0.3">
      <c r="A178" s="45" t="s">
        <v>475</v>
      </c>
      <c r="B178" s="46" t="s">
        <v>490</v>
      </c>
      <c r="C178" s="46" t="s">
        <v>1266</v>
      </c>
      <c r="D178" s="52" t="s">
        <v>1307</v>
      </c>
    </row>
    <row r="179" spans="1:4" ht="15.6" x14ac:dyDescent="0.3">
      <c r="A179" s="45" t="s">
        <v>475</v>
      </c>
      <c r="B179" s="45" t="s">
        <v>490</v>
      </c>
      <c r="C179" s="45" t="s">
        <v>1266</v>
      </c>
      <c r="D179" s="45" t="s">
        <v>1280</v>
      </c>
    </row>
    <row r="180" spans="1:4" ht="15.6" x14ac:dyDescent="0.3">
      <c r="A180" s="45" t="s">
        <v>475</v>
      </c>
      <c r="B180" s="45" t="s">
        <v>490</v>
      </c>
      <c r="C180" s="45" t="s">
        <v>1266</v>
      </c>
      <c r="D180" s="48" t="s">
        <v>1267</v>
      </c>
    </row>
    <row r="181" spans="1:4" ht="15.6" x14ac:dyDescent="0.3">
      <c r="A181" s="45" t="s">
        <v>475</v>
      </c>
      <c r="B181" s="45" t="s">
        <v>490</v>
      </c>
      <c r="C181" s="45" t="s">
        <v>1266</v>
      </c>
      <c r="D181" s="48" t="s">
        <v>1271</v>
      </c>
    </row>
    <row r="182" spans="1:4" ht="15.6" x14ac:dyDescent="0.3">
      <c r="A182" s="45" t="s">
        <v>475</v>
      </c>
      <c r="B182" s="45" t="s">
        <v>490</v>
      </c>
      <c r="C182" s="45" t="s">
        <v>1266</v>
      </c>
      <c r="D182" s="48" t="s">
        <v>1288</v>
      </c>
    </row>
    <row r="183" spans="1:4" ht="15.6" x14ac:dyDescent="0.3">
      <c r="A183" s="45" t="s">
        <v>475</v>
      </c>
      <c r="B183" s="45" t="s">
        <v>490</v>
      </c>
      <c r="C183" s="45" t="s">
        <v>1266</v>
      </c>
      <c r="D183" s="49" t="s">
        <v>1274</v>
      </c>
    </row>
    <row r="184" spans="1:4" ht="15.6" x14ac:dyDescent="0.3">
      <c r="A184" s="45" t="s">
        <v>475</v>
      </c>
      <c r="B184" s="46" t="s">
        <v>490</v>
      </c>
      <c r="C184" s="46" t="s">
        <v>1266</v>
      </c>
      <c r="D184" s="52" t="s">
        <v>1298</v>
      </c>
    </row>
    <row r="185" spans="1:4" ht="15.6" x14ac:dyDescent="0.3">
      <c r="A185" s="45" t="s">
        <v>475</v>
      </c>
      <c r="B185" s="46" t="s">
        <v>490</v>
      </c>
      <c r="C185" s="46" t="s">
        <v>1266</v>
      </c>
      <c r="D185" s="52" t="s">
        <v>1305</v>
      </c>
    </row>
    <row r="186" spans="1:4" ht="15.6" x14ac:dyDescent="0.3">
      <c r="A186" s="45" t="s">
        <v>475</v>
      </c>
      <c r="B186" s="46" t="s">
        <v>490</v>
      </c>
      <c r="C186" s="46" t="s">
        <v>1266</v>
      </c>
      <c r="D186" s="52" t="s">
        <v>1304</v>
      </c>
    </row>
    <row r="187" spans="1:4" ht="15.6" x14ac:dyDescent="0.3">
      <c r="A187" s="45" t="s">
        <v>475</v>
      </c>
      <c r="B187" s="46" t="s">
        <v>490</v>
      </c>
      <c r="C187" s="46" t="s">
        <v>1266</v>
      </c>
      <c r="D187" s="52" t="s">
        <v>1291</v>
      </c>
    </row>
    <row r="188" spans="1:4" ht="15.6" x14ac:dyDescent="0.3">
      <c r="A188" s="45" t="s">
        <v>475</v>
      </c>
      <c r="B188" s="46" t="s">
        <v>490</v>
      </c>
      <c r="C188" s="46" t="s">
        <v>1266</v>
      </c>
      <c r="D188" s="52" t="s">
        <v>1321</v>
      </c>
    </row>
    <row r="189" spans="1:4" ht="15.6" x14ac:dyDescent="0.3">
      <c r="A189" s="45" t="s">
        <v>475</v>
      </c>
      <c r="B189" s="45" t="s">
        <v>490</v>
      </c>
      <c r="C189" s="45" t="s">
        <v>1266</v>
      </c>
      <c r="D189" s="47" t="s">
        <v>1268</v>
      </c>
    </row>
    <row r="190" spans="1:4" ht="15.6" x14ac:dyDescent="0.3">
      <c r="A190" s="45" t="s">
        <v>475</v>
      </c>
      <c r="B190" s="45" t="s">
        <v>490</v>
      </c>
      <c r="C190" s="45" t="s">
        <v>1266</v>
      </c>
      <c r="D190" s="48" t="s">
        <v>1287</v>
      </c>
    </row>
    <row r="191" spans="1:4" ht="15.6" x14ac:dyDescent="0.3">
      <c r="A191" s="45" t="s">
        <v>475</v>
      </c>
      <c r="B191" s="46" t="s">
        <v>490</v>
      </c>
      <c r="C191" s="46" t="s">
        <v>1266</v>
      </c>
      <c r="D191" s="52" t="s">
        <v>1329</v>
      </c>
    </row>
    <row r="192" spans="1:4" ht="15.6" x14ac:dyDescent="0.3">
      <c r="A192" s="45" t="s">
        <v>475</v>
      </c>
      <c r="B192" s="46" t="s">
        <v>490</v>
      </c>
      <c r="C192" s="46" t="s">
        <v>1266</v>
      </c>
      <c r="D192" s="52" t="s">
        <v>1324</v>
      </c>
    </row>
    <row r="193" spans="1:4" ht="15.6" x14ac:dyDescent="0.3">
      <c r="A193" s="45" t="s">
        <v>475</v>
      </c>
      <c r="B193" s="46" t="s">
        <v>490</v>
      </c>
      <c r="C193" s="46" t="s">
        <v>1266</v>
      </c>
      <c r="D193" s="52" t="s">
        <v>1294</v>
      </c>
    </row>
    <row r="194" spans="1:4" ht="15.6" x14ac:dyDescent="0.3">
      <c r="A194" s="45" t="s">
        <v>475</v>
      </c>
      <c r="B194" s="45" t="s">
        <v>490</v>
      </c>
      <c r="C194" s="45" t="s">
        <v>1266</v>
      </c>
      <c r="D194" s="50" t="s">
        <v>1278</v>
      </c>
    </row>
    <row r="195" spans="1:4" ht="15.6" x14ac:dyDescent="0.3">
      <c r="A195" s="45" t="s">
        <v>475</v>
      </c>
      <c r="B195" s="52" t="s">
        <v>490</v>
      </c>
      <c r="C195" s="45" t="s">
        <v>1336</v>
      </c>
      <c r="D195" s="48" t="s">
        <v>1371</v>
      </c>
    </row>
    <row r="196" spans="1:4" ht="15.6" x14ac:dyDescent="0.3">
      <c r="A196" s="45" t="s">
        <v>475</v>
      </c>
      <c r="B196" s="52" t="s">
        <v>490</v>
      </c>
      <c r="C196" s="46" t="s">
        <v>1336</v>
      </c>
      <c r="D196" s="45" t="s">
        <v>1361</v>
      </c>
    </row>
    <row r="197" spans="1:4" ht="15.6" x14ac:dyDescent="0.3">
      <c r="A197" s="45" t="s">
        <v>475</v>
      </c>
      <c r="B197" s="52" t="s">
        <v>490</v>
      </c>
      <c r="C197" s="45" t="s">
        <v>1336</v>
      </c>
      <c r="D197" s="48" t="s">
        <v>1372</v>
      </c>
    </row>
    <row r="198" spans="1:4" ht="15.6" x14ac:dyDescent="0.3">
      <c r="A198" s="45" t="s">
        <v>475</v>
      </c>
      <c r="B198" s="52" t="s">
        <v>490</v>
      </c>
      <c r="C198" s="46" t="s">
        <v>1336</v>
      </c>
      <c r="D198" s="52" t="s">
        <v>1345</v>
      </c>
    </row>
    <row r="199" spans="1:4" ht="15.6" x14ac:dyDescent="0.3">
      <c r="A199" s="45" t="s">
        <v>475</v>
      </c>
      <c r="B199" s="52" t="s">
        <v>490</v>
      </c>
      <c r="C199" s="45" t="s">
        <v>1336</v>
      </c>
      <c r="D199" s="48" t="s">
        <v>1382</v>
      </c>
    </row>
    <row r="200" spans="1:4" ht="15.6" x14ac:dyDescent="0.3">
      <c r="A200" s="45" t="s">
        <v>475</v>
      </c>
      <c r="B200" s="52" t="s">
        <v>490</v>
      </c>
      <c r="C200" s="46" t="s">
        <v>1336</v>
      </c>
      <c r="D200" s="52" t="s">
        <v>1357</v>
      </c>
    </row>
    <row r="201" spans="1:4" ht="15.6" x14ac:dyDescent="0.3">
      <c r="A201" s="45" t="s">
        <v>475</v>
      </c>
      <c r="B201" s="52" t="s">
        <v>490</v>
      </c>
      <c r="C201" s="46" t="s">
        <v>1336</v>
      </c>
      <c r="D201" s="52" t="s">
        <v>1344</v>
      </c>
    </row>
    <row r="202" spans="1:4" ht="15.6" x14ac:dyDescent="0.3">
      <c r="A202" s="45" t="s">
        <v>475</v>
      </c>
      <c r="B202" s="52" t="s">
        <v>490</v>
      </c>
      <c r="C202" s="46" t="s">
        <v>1336</v>
      </c>
      <c r="D202" s="45" t="s">
        <v>1364</v>
      </c>
    </row>
    <row r="203" spans="1:4" ht="15.6" x14ac:dyDescent="0.3">
      <c r="A203" s="45" t="s">
        <v>475</v>
      </c>
      <c r="B203" s="52" t="s">
        <v>490</v>
      </c>
      <c r="C203" s="46" t="s">
        <v>1336</v>
      </c>
      <c r="D203" s="52" t="s">
        <v>1353</v>
      </c>
    </row>
    <row r="204" spans="1:4" ht="15.6" x14ac:dyDescent="0.3">
      <c r="A204" s="45" t="s">
        <v>475</v>
      </c>
      <c r="B204" s="52" t="s">
        <v>490</v>
      </c>
      <c r="C204" s="46" t="s">
        <v>1336</v>
      </c>
      <c r="D204" s="52" t="s">
        <v>1352</v>
      </c>
    </row>
    <row r="205" spans="1:4" ht="15.6" x14ac:dyDescent="0.3">
      <c r="A205" s="45" t="s">
        <v>475</v>
      </c>
      <c r="B205" s="52" t="s">
        <v>490</v>
      </c>
      <c r="C205" s="46" t="s">
        <v>1336</v>
      </c>
      <c r="D205" s="52" t="s">
        <v>1342</v>
      </c>
    </row>
    <row r="206" spans="1:4" ht="15.6" x14ac:dyDescent="0.3">
      <c r="A206" s="45" t="s">
        <v>475</v>
      </c>
      <c r="B206" s="52" t="s">
        <v>490</v>
      </c>
      <c r="C206" s="46" t="s">
        <v>1336</v>
      </c>
      <c r="D206" s="52" t="s">
        <v>1347</v>
      </c>
    </row>
    <row r="207" spans="1:4" ht="15.6" x14ac:dyDescent="0.3">
      <c r="A207" s="45" t="s">
        <v>475</v>
      </c>
      <c r="B207" s="52" t="s">
        <v>490</v>
      </c>
      <c r="C207" s="46" t="s">
        <v>1336</v>
      </c>
      <c r="D207" s="52" t="s">
        <v>1348</v>
      </c>
    </row>
    <row r="208" spans="1:4" ht="15.6" x14ac:dyDescent="0.3">
      <c r="A208" s="45" t="s">
        <v>475</v>
      </c>
      <c r="B208" s="52" t="s">
        <v>490</v>
      </c>
      <c r="C208" s="46" t="s">
        <v>1336</v>
      </c>
      <c r="D208" s="52" t="s">
        <v>1349</v>
      </c>
    </row>
    <row r="209" spans="1:4" ht="15.6" x14ac:dyDescent="0.3">
      <c r="A209" s="45" t="s">
        <v>475</v>
      </c>
      <c r="B209" s="52" t="s">
        <v>490</v>
      </c>
      <c r="C209" s="45" t="s">
        <v>1336</v>
      </c>
      <c r="D209" s="48" t="s">
        <v>1380</v>
      </c>
    </row>
    <row r="210" spans="1:4" ht="15.6" x14ac:dyDescent="0.3">
      <c r="A210" s="45" t="s">
        <v>475</v>
      </c>
      <c r="B210" s="52" t="s">
        <v>490</v>
      </c>
      <c r="C210" s="46" t="s">
        <v>1336</v>
      </c>
      <c r="D210" s="45" t="s">
        <v>1367</v>
      </c>
    </row>
    <row r="211" spans="1:4" ht="15.6" x14ac:dyDescent="0.3">
      <c r="A211" s="45" t="s">
        <v>475</v>
      </c>
      <c r="B211" s="52" t="s">
        <v>490</v>
      </c>
      <c r="C211" s="46" t="s">
        <v>1336</v>
      </c>
      <c r="D211" s="45" t="s">
        <v>1366</v>
      </c>
    </row>
    <row r="212" spans="1:4" ht="15.6" x14ac:dyDescent="0.3">
      <c r="A212" s="45" t="s">
        <v>475</v>
      </c>
      <c r="B212" s="52" t="s">
        <v>490</v>
      </c>
      <c r="C212" s="45" t="s">
        <v>1336</v>
      </c>
      <c r="D212" s="48" t="s">
        <v>1383</v>
      </c>
    </row>
    <row r="213" spans="1:4" ht="15.6" x14ac:dyDescent="0.3">
      <c r="A213" s="45" t="s">
        <v>475</v>
      </c>
      <c r="B213" s="52" t="s">
        <v>490</v>
      </c>
      <c r="C213" s="46" t="s">
        <v>1336</v>
      </c>
      <c r="D213" s="52" t="s">
        <v>1337</v>
      </c>
    </row>
    <row r="214" spans="1:4" ht="15.6" x14ac:dyDescent="0.3">
      <c r="A214" s="45" t="s">
        <v>475</v>
      </c>
      <c r="B214" s="52" t="s">
        <v>490</v>
      </c>
      <c r="C214" s="46" t="s">
        <v>1336</v>
      </c>
      <c r="D214" s="45" t="s">
        <v>1360</v>
      </c>
    </row>
    <row r="215" spans="1:4" ht="15.6" x14ac:dyDescent="0.3">
      <c r="A215" s="45" t="s">
        <v>475</v>
      </c>
      <c r="B215" s="52" t="s">
        <v>490</v>
      </c>
      <c r="C215" s="46" t="s">
        <v>1336</v>
      </c>
      <c r="D215" s="45" t="s">
        <v>1365</v>
      </c>
    </row>
    <row r="216" spans="1:4" ht="15.6" x14ac:dyDescent="0.3">
      <c r="A216" s="45" t="s">
        <v>475</v>
      </c>
      <c r="B216" s="52" t="s">
        <v>490</v>
      </c>
      <c r="C216" s="46" t="s">
        <v>1336</v>
      </c>
      <c r="D216" s="45" t="s">
        <v>1358</v>
      </c>
    </row>
    <row r="217" spans="1:4" ht="15.6" x14ac:dyDescent="0.3">
      <c r="A217" s="45" t="s">
        <v>475</v>
      </c>
      <c r="B217" s="52" t="s">
        <v>490</v>
      </c>
      <c r="C217" s="46" t="s">
        <v>1336</v>
      </c>
      <c r="D217" s="52" t="s">
        <v>1356</v>
      </c>
    </row>
    <row r="218" spans="1:4" ht="15.6" x14ac:dyDescent="0.3">
      <c r="A218" s="45" t="s">
        <v>475</v>
      </c>
      <c r="B218" s="52" t="s">
        <v>490</v>
      </c>
      <c r="C218" s="46" t="s">
        <v>1336</v>
      </c>
      <c r="D218" s="52" t="s">
        <v>1341</v>
      </c>
    </row>
    <row r="219" spans="1:4" ht="15.6" x14ac:dyDescent="0.3">
      <c r="A219" s="45" t="s">
        <v>475</v>
      </c>
      <c r="B219" s="52" t="s">
        <v>490</v>
      </c>
      <c r="C219" s="46" t="s">
        <v>1336</v>
      </c>
      <c r="D219" s="45" t="s">
        <v>1359</v>
      </c>
    </row>
    <row r="220" spans="1:4" ht="15.6" x14ac:dyDescent="0.3">
      <c r="A220" s="45" t="s">
        <v>475</v>
      </c>
      <c r="B220" s="52" t="s">
        <v>490</v>
      </c>
      <c r="C220" s="45" t="s">
        <v>1336</v>
      </c>
      <c r="D220" s="48" t="s">
        <v>1377</v>
      </c>
    </row>
    <row r="221" spans="1:4" ht="15.6" x14ac:dyDescent="0.3">
      <c r="A221" s="45" t="s">
        <v>475</v>
      </c>
      <c r="B221" s="52" t="s">
        <v>490</v>
      </c>
      <c r="C221" s="45" t="s">
        <v>1336</v>
      </c>
      <c r="D221" s="48" t="s">
        <v>1378</v>
      </c>
    </row>
    <row r="222" spans="1:4" ht="15.6" x14ac:dyDescent="0.3">
      <c r="A222" s="45" t="s">
        <v>475</v>
      </c>
      <c r="B222" s="52" t="s">
        <v>490</v>
      </c>
      <c r="C222" s="45" t="s">
        <v>1336</v>
      </c>
      <c r="D222" s="48" t="s">
        <v>1375</v>
      </c>
    </row>
    <row r="223" spans="1:4" ht="15.6" x14ac:dyDescent="0.3">
      <c r="A223" s="45" t="s">
        <v>475</v>
      </c>
      <c r="B223" s="52" t="s">
        <v>490</v>
      </c>
      <c r="C223" s="45" t="s">
        <v>1336</v>
      </c>
      <c r="D223" s="48" t="s">
        <v>1376</v>
      </c>
    </row>
    <row r="224" spans="1:4" ht="15.6" x14ac:dyDescent="0.3">
      <c r="A224" s="45" t="s">
        <v>475</v>
      </c>
      <c r="B224" s="52" t="s">
        <v>490</v>
      </c>
      <c r="C224" s="45" t="s">
        <v>1336</v>
      </c>
      <c r="D224" s="48" t="s">
        <v>1379</v>
      </c>
    </row>
    <row r="225" spans="1:4" ht="15.6" x14ac:dyDescent="0.3">
      <c r="A225" s="45" t="s">
        <v>475</v>
      </c>
      <c r="B225" s="52" t="s">
        <v>490</v>
      </c>
      <c r="C225" s="46" t="s">
        <v>1336</v>
      </c>
      <c r="D225" s="52" t="s">
        <v>1340</v>
      </c>
    </row>
    <row r="226" spans="1:4" ht="15.6" x14ac:dyDescent="0.3">
      <c r="A226" s="45" t="s">
        <v>475</v>
      </c>
      <c r="B226" s="52" t="s">
        <v>490</v>
      </c>
      <c r="C226" s="45" t="s">
        <v>1336</v>
      </c>
      <c r="D226" s="48" t="s">
        <v>1373</v>
      </c>
    </row>
    <row r="227" spans="1:4" ht="15.6" x14ac:dyDescent="0.3">
      <c r="A227" s="45" t="s">
        <v>475</v>
      </c>
      <c r="B227" s="52" t="s">
        <v>490</v>
      </c>
      <c r="C227" s="45" t="s">
        <v>1336</v>
      </c>
      <c r="D227" s="48" t="s">
        <v>1374</v>
      </c>
    </row>
    <row r="228" spans="1:4" ht="15.6" x14ac:dyDescent="0.3">
      <c r="A228" s="45" t="s">
        <v>475</v>
      </c>
      <c r="B228" s="52" t="s">
        <v>490</v>
      </c>
      <c r="C228" s="46" t="s">
        <v>1336</v>
      </c>
      <c r="D228" s="52" t="s">
        <v>1343</v>
      </c>
    </row>
    <row r="229" spans="1:4" ht="15.6" x14ac:dyDescent="0.3">
      <c r="A229" s="45" t="s">
        <v>475</v>
      </c>
      <c r="B229" s="52" t="s">
        <v>490</v>
      </c>
      <c r="C229" s="45" t="s">
        <v>1336</v>
      </c>
      <c r="D229" s="45" t="s">
        <v>1369</v>
      </c>
    </row>
    <row r="230" spans="1:4" ht="15.6" x14ac:dyDescent="0.3">
      <c r="A230" s="45" t="s">
        <v>475</v>
      </c>
      <c r="B230" s="52" t="s">
        <v>490</v>
      </c>
      <c r="C230" s="46" t="s">
        <v>1336</v>
      </c>
      <c r="D230" s="45" t="s">
        <v>1368</v>
      </c>
    </row>
    <row r="231" spans="1:4" ht="15.6" x14ac:dyDescent="0.3">
      <c r="A231" s="45" t="s">
        <v>475</v>
      </c>
      <c r="B231" s="52" t="s">
        <v>490</v>
      </c>
      <c r="C231" s="46" t="s">
        <v>1336</v>
      </c>
      <c r="D231" s="52" t="s">
        <v>1350</v>
      </c>
    </row>
    <row r="232" spans="1:4" ht="15.6" x14ac:dyDescent="0.3">
      <c r="A232" s="45" t="s">
        <v>475</v>
      </c>
      <c r="B232" s="52" t="s">
        <v>490</v>
      </c>
      <c r="C232" s="46" t="s">
        <v>1336</v>
      </c>
      <c r="D232" s="52" t="s">
        <v>1351</v>
      </c>
    </row>
    <row r="233" spans="1:4" ht="15.6" x14ac:dyDescent="0.3">
      <c r="A233" s="45" t="s">
        <v>475</v>
      </c>
      <c r="B233" s="52" t="s">
        <v>490</v>
      </c>
      <c r="C233" s="45" t="s">
        <v>1336</v>
      </c>
      <c r="D233" s="48" t="s">
        <v>1381</v>
      </c>
    </row>
    <row r="234" spans="1:4" ht="15.6" x14ac:dyDescent="0.3">
      <c r="A234" s="45" t="s">
        <v>475</v>
      </c>
      <c r="B234" s="52" t="s">
        <v>490</v>
      </c>
      <c r="C234" s="46" t="s">
        <v>1336</v>
      </c>
      <c r="D234" s="52" t="s">
        <v>1355</v>
      </c>
    </row>
    <row r="235" spans="1:4" ht="15.6" x14ac:dyDescent="0.3">
      <c r="A235" s="45" t="s">
        <v>475</v>
      </c>
      <c r="B235" s="52" t="s">
        <v>490</v>
      </c>
      <c r="C235" s="46" t="s">
        <v>1336</v>
      </c>
      <c r="D235" s="52" t="s">
        <v>1354</v>
      </c>
    </row>
    <row r="236" spans="1:4" ht="15.6" x14ac:dyDescent="0.3">
      <c r="A236" s="45" t="s">
        <v>475</v>
      </c>
      <c r="B236" s="52" t="s">
        <v>490</v>
      </c>
      <c r="C236" s="45" t="s">
        <v>1336</v>
      </c>
      <c r="D236" s="45" t="s">
        <v>1370</v>
      </c>
    </row>
    <row r="237" spans="1:4" ht="15.6" x14ac:dyDescent="0.3">
      <c r="A237" s="45" t="s">
        <v>475</v>
      </c>
      <c r="B237" s="52" t="s">
        <v>490</v>
      </c>
      <c r="C237" s="46" t="s">
        <v>1336</v>
      </c>
      <c r="D237" s="52" t="s">
        <v>1346</v>
      </c>
    </row>
    <row r="238" spans="1:4" ht="15.6" x14ac:dyDescent="0.3">
      <c r="A238" s="45" t="s">
        <v>475</v>
      </c>
      <c r="B238" s="52" t="s">
        <v>490</v>
      </c>
      <c r="C238" s="46" t="s">
        <v>1336</v>
      </c>
      <c r="D238" s="52" t="s">
        <v>1339</v>
      </c>
    </row>
    <row r="239" spans="1:4" ht="15.6" x14ac:dyDescent="0.3">
      <c r="A239" s="45" t="s">
        <v>475</v>
      </c>
      <c r="B239" s="52" t="s">
        <v>490</v>
      </c>
      <c r="C239" s="46" t="s">
        <v>1336</v>
      </c>
      <c r="D239" s="45" t="s">
        <v>1362</v>
      </c>
    </row>
    <row r="240" spans="1:4" ht="15.6" x14ac:dyDescent="0.3">
      <c r="A240" s="45" t="s">
        <v>475</v>
      </c>
      <c r="B240" s="52" t="s">
        <v>490</v>
      </c>
      <c r="C240" s="46" t="s">
        <v>1336</v>
      </c>
      <c r="D240" s="45" t="s">
        <v>1363</v>
      </c>
    </row>
    <row r="241" spans="1:4" ht="15.6" x14ac:dyDescent="0.3">
      <c r="A241" s="45" t="s">
        <v>475</v>
      </c>
      <c r="B241" s="48" t="s">
        <v>490</v>
      </c>
      <c r="C241" s="45" t="s">
        <v>1334</v>
      </c>
      <c r="D241" s="48" t="s">
        <v>1457</v>
      </c>
    </row>
    <row r="242" spans="1:4" ht="15.6" x14ac:dyDescent="0.3">
      <c r="A242" s="45" t="s">
        <v>475</v>
      </c>
      <c r="B242" s="52" t="s">
        <v>490</v>
      </c>
      <c r="C242" s="45" t="s">
        <v>1334</v>
      </c>
      <c r="D242" s="48" t="s">
        <v>1389</v>
      </c>
    </row>
    <row r="243" spans="1:4" ht="15.6" x14ac:dyDescent="0.3">
      <c r="A243" s="45" t="s">
        <v>475</v>
      </c>
      <c r="B243" s="48" t="s">
        <v>490</v>
      </c>
      <c r="C243" s="45" t="s">
        <v>1334</v>
      </c>
      <c r="D243" s="48" t="s">
        <v>1459</v>
      </c>
    </row>
    <row r="244" spans="1:4" ht="15.6" x14ac:dyDescent="0.3">
      <c r="A244" s="45" t="s">
        <v>475</v>
      </c>
      <c r="B244" s="45" t="s">
        <v>490</v>
      </c>
      <c r="C244" s="45" t="s">
        <v>1334</v>
      </c>
      <c r="D244" s="46" t="s">
        <v>1429</v>
      </c>
    </row>
    <row r="245" spans="1:4" ht="15.6" x14ac:dyDescent="0.3">
      <c r="A245" s="45" t="s">
        <v>475</v>
      </c>
      <c r="B245" s="45" t="s">
        <v>490</v>
      </c>
      <c r="C245" s="45" t="s">
        <v>1334</v>
      </c>
      <c r="D245" s="45" t="s">
        <v>1455</v>
      </c>
    </row>
    <row r="246" spans="1:4" ht="15.6" x14ac:dyDescent="0.3">
      <c r="A246" s="45" t="s">
        <v>475</v>
      </c>
      <c r="B246" s="48" t="s">
        <v>490</v>
      </c>
      <c r="C246" s="45" t="s">
        <v>1334</v>
      </c>
      <c r="D246" s="48" t="s">
        <v>1469</v>
      </c>
    </row>
    <row r="247" spans="1:4" ht="15.6" x14ac:dyDescent="0.3">
      <c r="A247" s="45" t="s">
        <v>475</v>
      </c>
      <c r="B247" s="48" t="s">
        <v>490</v>
      </c>
      <c r="C247" s="45" t="s">
        <v>1334</v>
      </c>
      <c r="D247" s="48" t="s">
        <v>1468</v>
      </c>
    </row>
    <row r="248" spans="1:4" ht="15.6" x14ac:dyDescent="0.3">
      <c r="A248" s="45" t="s">
        <v>475</v>
      </c>
      <c r="B248" s="48" t="s">
        <v>490</v>
      </c>
      <c r="C248" s="45" t="s">
        <v>1334</v>
      </c>
      <c r="D248" s="48" t="s">
        <v>1467</v>
      </c>
    </row>
    <row r="249" spans="1:4" ht="15.6" x14ac:dyDescent="0.3">
      <c r="A249" s="45" t="s">
        <v>475</v>
      </c>
      <c r="B249" s="52" t="s">
        <v>490</v>
      </c>
      <c r="C249" s="45" t="s">
        <v>1334</v>
      </c>
      <c r="D249" s="48" t="s">
        <v>1384</v>
      </c>
    </row>
    <row r="250" spans="1:4" ht="15.6" x14ac:dyDescent="0.3">
      <c r="A250" s="45" t="s">
        <v>475</v>
      </c>
      <c r="B250" s="45" t="s">
        <v>490</v>
      </c>
      <c r="C250" s="45" t="s">
        <v>1334</v>
      </c>
      <c r="D250" s="45" t="s">
        <v>1456</v>
      </c>
    </row>
    <row r="251" spans="1:4" ht="15.6" x14ac:dyDescent="0.3">
      <c r="A251" s="45" t="s">
        <v>475</v>
      </c>
      <c r="B251" s="45" t="s">
        <v>490</v>
      </c>
      <c r="C251" s="45" t="s">
        <v>1334</v>
      </c>
      <c r="D251" s="45" t="s">
        <v>1448</v>
      </c>
    </row>
    <row r="252" spans="1:4" ht="15.6" x14ac:dyDescent="0.3">
      <c r="A252" s="45" t="s">
        <v>475</v>
      </c>
      <c r="B252" s="48" t="s">
        <v>490</v>
      </c>
      <c r="C252" s="45" t="s">
        <v>1334</v>
      </c>
      <c r="D252" s="48" t="s">
        <v>1466</v>
      </c>
    </row>
    <row r="253" spans="1:4" ht="15.6" x14ac:dyDescent="0.3">
      <c r="A253" s="45" t="s">
        <v>475</v>
      </c>
      <c r="B253" s="48" t="s">
        <v>490</v>
      </c>
      <c r="C253" s="45" t="s">
        <v>1334</v>
      </c>
      <c r="D253" s="48" t="s">
        <v>1464</v>
      </c>
    </row>
    <row r="254" spans="1:4" ht="15.6" x14ac:dyDescent="0.3">
      <c r="A254" s="45" t="s">
        <v>475</v>
      </c>
      <c r="B254" s="52" t="s">
        <v>490</v>
      </c>
      <c r="C254" s="45" t="s">
        <v>1334</v>
      </c>
      <c r="D254" s="48" t="s">
        <v>1393</v>
      </c>
    </row>
    <row r="255" spans="1:4" ht="15.6" x14ac:dyDescent="0.3">
      <c r="A255" s="45" t="s">
        <v>475</v>
      </c>
      <c r="B255" s="45" t="s">
        <v>490</v>
      </c>
      <c r="C255" s="45" t="s">
        <v>1334</v>
      </c>
      <c r="D255" s="48" t="s">
        <v>1395</v>
      </c>
    </row>
    <row r="256" spans="1:4" ht="15.6" x14ac:dyDescent="0.3">
      <c r="A256" s="45" t="s">
        <v>475</v>
      </c>
      <c r="B256" s="45" t="s">
        <v>490</v>
      </c>
      <c r="C256" s="45" t="s">
        <v>1334</v>
      </c>
      <c r="D256" s="46" t="s">
        <v>1433</v>
      </c>
    </row>
    <row r="257" spans="1:4" ht="15.6" x14ac:dyDescent="0.3">
      <c r="A257" s="45" t="s">
        <v>475</v>
      </c>
      <c r="B257" s="45" t="s">
        <v>490</v>
      </c>
      <c r="C257" s="45" t="s">
        <v>1334</v>
      </c>
      <c r="D257" s="46" t="s">
        <v>1433</v>
      </c>
    </row>
    <row r="258" spans="1:4" ht="15.6" x14ac:dyDescent="0.3">
      <c r="A258" s="45" t="s">
        <v>475</v>
      </c>
      <c r="B258" s="45" t="s">
        <v>490</v>
      </c>
      <c r="C258" s="45" t="s">
        <v>1334</v>
      </c>
      <c r="D258" s="46" t="s">
        <v>1428</v>
      </c>
    </row>
    <row r="259" spans="1:4" ht="15.6" x14ac:dyDescent="0.3">
      <c r="A259" s="45" t="s">
        <v>475</v>
      </c>
      <c r="B259" s="45" t="s">
        <v>490</v>
      </c>
      <c r="C259" s="45" t="s">
        <v>1334</v>
      </c>
      <c r="D259" s="46" t="s">
        <v>1428</v>
      </c>
    </row>
    <row r="260" spans="1:4" ht="15.6" x14ac:dyDescent="0.3">
      <c r="A260" s="45" t="s">
        <v>475</v>
      </c>
      <c r="B260" s="45" t="s">
        <v>490</v>
      </c>
      <c r="C260" s="45" t="s">
        <v>1334</v>
      </c>
      <c r="D260" s="46" t="s">
        <v>1425</v>
      </c>
    </row>
    <row r="261" spans="1:4" ht="15.6" x14ac:dyDescent="0.3">
      <c r="A261" s="45" t="s">
        <v>475</v>
      </c>
      <c r="B261" s="45" t="s">
        <v>490</v>
      </c>
      <c r="C261" s="45" t="s">
        <v>1334</v>
      </c>
      <c r="D261" s="46" t="s">
        <v>1425</v>
      </c>
    </row>
    <row r="262" spans="1:4" ht="15.6" x14ac:dyDescent="0.3">
      <c r="A262" s="45" t="s">
        <v>475</v>
      </c>
      <c r="B262" s="45" t="s">
        <v>490</v>
      </c>
      <c r="C262" s="45" t="s">
        <v>1334</v>
      </c>
      <c r="D262" s="45" t="s">
        <v>1449</v>
      </c>
    </row>
    <row r="263" spans="1:4" ht="15.6" x14ac:dyDescent="0.3">
      <c r="A263" s="45" t="s">
        <v>475</v>
      </c>
      <c r="B263" s="48" t="s">
        <v>490</v>
      </c>
      <c r="C263" s="45" t="s">
        <v>1334</v>
      </c>
      <c r="D263" s="48" t="s">
        <v>1449</v>
      </c>
    </row>
    <row r="264" spans="1:4" ht="15.6" x14ac:dyDescent="0.3">
      <c r="A264" s="45" t="s">
        <v>475</v>
      </c>
      <c r="B264" s="52" t="s">
        <v>490</v>
      </c>
      <c r="C264" s="45" t="s">
        <v>1334</v>
      </c>
      <c r="D264" s="48" t="s">
        <v>1385</v>
      </c>
    </row>
    <row r="265" spans="1:4" ht="15.6" x14ac:dyDescent="0.3">
      <c r="A265" s="45" t="s">
        <v>475</v>
      </c>
      <c r="B265" s="52" t="s">
        <v>490</v>
      </c>
      <c r="C265" s="45" t="s">
        <v>1334</v>
      </c>
      <c r="D265" s="48" t="s">
        <v>1391</v>
      </c>
    </row>
    <row r="266" spans="1:4" ht="15.6" x14ac:dyDescent="0.3">
      <c r="A266" s="45" t="s">
        <v>475</v>
      </c>
      <c r="B266" s="52" t="s">
        <v>490</v>
      </c>
      <c r="C266" s="45" t="s">
        <v>1334</v>
      </c>
      <c r="D266" s="48" t="s">
        <v>1394</v>
      </c>
    </row>
    <row r="267" spans="1:4" ht="15.6" x14ac:dyDescent="0.3">
      <c r="A267" s="45" t="s">
        <v>475</v>
      </c>
      <c r="B267" s="52" t="s">
        <v>490</v>
      </c>
      <c r="C267" s="45" t="s">
        <v>1334</v>
      </c>
      <c r="D267" s="48" t="s">
        <v>1392</v>
      </c>
    </row>
    <row r="268" spans="1:4" ht="15.6" x14ac:dyDescent="0.3">
      <c r="A268" s="45" t="s">
        <v>475</v>
      </c>
      <c r="B268" s="52" t="s">
        <v>490</v>
      </c>
      <c r="C268" s="45" t="s">
        <v>1334</v>
      </c>
      <c r="D268" s="48" t="s">
        <v>1388</v>
      </c>
    </row>
    <row r="269" spans="1:4" ht="15.6" x14ac:dyDescent="0.3">
      <c r="A269" s="45" t="s">
        <v>475</v>
      </c>
      <c r="B269" s="45" t="s">
        <v>490</v>
      </c>
      <c r="C269" s="45" t="s">
        <v>1334</v>
      </c>
      <c r="D269" s="46" t="s">
        <v>1424</v>
      </c>
    </row>
    <row r="270" spans="1:4" ht="15.6" x14ac:dyDescent="0.3">
      <c r="A270" s="45" t="s">
        <v>475</v>
      </c>
      <c r="B270" s="45" t="s">
        <v>490</v>
      </c>
      <c r="C270" s="45" t="s">
        <v>1334</v>
      </c>
      <c r="D270" s="47" t="s">
        <v>1444</v>
      </c>
    </row>
    <row r="271" spans="1:4" ht="15.6" x14ac:dyDescent="0.3">
      <c r="A271" s="45" t="s">
        <v>475</v>
      </c>
      <c r="B271" s="45" t="s">
        <v>490</v>
      </c>
      <c r="C271" s="45" t="s">
        <v>1334</v>
      </c>
      <c r="D271" s="47" t="s">
        <v>1440</v>
      </c>
    </row>
    <row r="272" spans="1:4" ht="15.6" x14ac:dyDescent="0.3">
      <c r="A272" s="45" t="s">
        <v>475</v>
      </c>
      <c r="B272" s="45" t="s">
        <v>490</v>
      </c>
      <c r="C272" s="45" t="s">
        <v>1334</v>
      </c>
      <c r="D272" s="45" t="s">
        <v>1452</v>
      </c>
    </row>
    <row r="273" spans="1:4" ht="15.6" x14ac:dyDescent="0.3">
      <c r="A273" s="45" t="s">
        <v>475</v>
      </c>
      <c r="B273" s="45" t="s">
        <v>490</v>
      </c>
      <c r="C273" s="45" t="s">
        <v>1334</v>
      </c>
      <c r="D273" s="46" t="s">
        <v>1439</v>
      </c>
    </row>
    <row r="274" spans="1:4" ht="15.6" x14ac:dyDescent="0.3">
      <c r="A274" s="45" t="s">
        <v>475</v>
      </c>
      <c r="B274" s="45" t="s">
        <v>490</v>
      </c>
      <c r="C274" s="45" t="s">
        <v>1334</v>
      </c>
      <c r="D274" s="46" t="s">
        <v>1432</v>
      </c>
    </row>
    <row r="275" spans="1:4" ht="15.6" x14ac:dyDescent="0.3">
      <c r="A275" s="45" t="s">
        <v>475</v>
      </c>
      <c r="B275" s="45" t="s">
        <v>490</v>
      </c>
      <c r="C275" s="45" t="s">
        <v>1334</v>
      </c>
      <c r="D275" s="46" t="s">
        <v>1432</v>
      </c>
    </row>
    <row r="276" spans="1:4" ht="15.6" x14ac:dyDescent="0.3">
      <c r="A276" s="45" t="s">
        <v>475</v>
      </c>
      <c r="B276" s="45" t="s">
        <v>490</v>
      </c>
      <c r="C276" s="45" t="s">
        <v>1334</v>
      </c>
      <c r="D276" s="45" t="s">
        <v>1451</v>
      </c>
    </row>
    <row r="277" spans="1:4" ht="15.6" x14ac:dyDescent="0.3">
      <c r="A277" s="45" t="s">
        <v>475</v>
      </c>
      <c r="B277" s="48" t="s">
        <v>490</v>
      </c>
      <c r="C277" s="45" t="s">
        <v>1334</v>
      </c>
      <c r="D277" s="48" t="s">
        <v>1451</v>
      </c>
    </row>
    <row r="278" spans="1:4" ht="15.6" x14ac:dyDescent="0.3">
      <c r="A278" s="71" t="s">
        <v>475</v>
      </c>
      <c r="B278" s="71" t="s">
        <v>490</v>
      </c>
      <c r="C278" s="71" t="s">
        <v>1334</v>
      </c>
      <c r="D278" s="71" t="s">
        <v>1447</v>
      </c>
    </row>
    <row r="279" spans="1:4" ht="15.6" x14ac:dyDescent="0.3">
      <c r="A279" s="45" t="s">
        <v>475</v>
      </c>
      <c r="B279" s="45" t="s">
        <v>490</v>
      </c>
      <c r="C279" s="45" t="s">
        <v>1334</v>
      </c>
      <c r="D279" s="45" t="s">
        <v>1450</v>
      </c>
    </row>
    <row r="280" spans="1:4" ht="15.6" x14ac:dyDescent="0.3">
      <c r="A280" s="45" t="s">
        <v>475</v>
      </c>
      <c r="B280" s="48" t="s">
        <v>490</v>
      </c>
      <c r="C280" s="45" t="s">
        <v>1334</v>
      </c>
      <c r="D280" s="48" t="s">
        <v>1465</v>
      </c>
    </row>
    <row r="281" spans="1:4" ht="15.6" x14ac:dyDescent="0.3">
      <c r="A281" s="45" t="s">
        <v>475</v>
      </c>
      <c r="B281" s="48" t="s">
        <v>490</v>
      </c>
      <c r="C281" s="45" t="s">
        <v>1334</v>
      </c>
      <c r="D281" s="48" t="s">
        <v>1458</v>
      </c>
    </row>
    <row r="282" spans="1:4" ht="15.6" x14ac:dyDescent="0.3">
      <c r="A282" s="45" t="s">
        <v>475</v>
      </c>
      <c r="B282" s="52" t="s">
        <v>490</v>
      </c>
      <c r="C282" s="45" t="s">
        <v>1334</v>
      </c>
      <c r="D282" s="48" t="s">
        <v>1390</v>
      </c>
    </row>
    <row r="283" spans="1:4" ht="15.6" x14ac:dyDescent="0.3">
      <c r="A283" s="45" t="s">
        <v>475</v>
      </c>
      <c r="B283" s="45" t="s">
        <v>490</v>
      </c>
      <c r="C283" s="45" t="s">
        <v>1334</v>
      </c>
      <c r="D283" s="47" t="s">
        <v>1443</v>
      </c>
    </row>
    <row r="284" spans="1:4" ht="15.6" x14ac:dyDescent="0.3">
      <c r="A284" s="45" t="s">
        <v>475</v>
      </c>
      <c r="B284" s="45" t="s">
        <v>490</v>
      </c>
      <c r="C284" s="45" t="s">
        <v>1334</v>
      </c>
      <c r="D284" s="48" t="s">
        <v>1443</v>
      </c>
    </row>
    <row r="285" spans="1:4" ht="15.6" x14ac:dyDescent="0.3">
      <c r="A285" s="45" t="s">
        <v>475</v>
      </c>
      <c r="B285" s="45" t="s">
        <v>490</v>
      </c>
      <c r="C285" s="45" t="s">
        <v>1334</v>
      </c>
      <c r="D285" s="46" t="s">
        <v>1431</v>
      </c>
    </row>
    <row r="286" spans="1:4" ht="15.6" x14ac:dyDescent="0.3">
      <c r="A286" s="45" t="s">
        <v>475</v>
      </c>
      <c r="B286" s="52" t="s">
        <v>490</v>
      </c>
      <c r="C286" s="45" t="s">
        <v>1334</v>
      </c>
      <c r="D286" s="48" t="s">
        <v>1387</v>
      </c>
    </row>
    <row r="287" spans="1:4" ht="15.6" x14ac:dyDescent="0.3">
      <c r="A287" s="45" t="s">
        <v>475</v>
      </c>
      <c r="B287" s="45" t="s">
        <v>490</v>
      </c>
      <c r="C287" s="45" t="s">
        <v>1334</v>
      </c>
      <c r="D287" s="45" t="s">
        <v>1446</v>
      </c>
    </row>
    <row r="288" spans="1:4" ht="15.6" x14ac:dyDescent="0.3">
      <c r="A288" s="45" t="s">
        <v>475</v>
      </c>
      <c r="B288" s="45" t="s">
        <v>490</v>
      </c>
      <c r="C288" s="45" t="s">
        <v>1334</v>
      </c>
      <c r="D288" s="45" t="s">
        <v>1445</v>
      </c>
    </row>
    <row r="289" spans="1:4" ht="15.6" x14ac:dyDescent="0.3">
      <c r="A289" s="45" t="s">
        <v>475</v>
      </c>
      <c r="B289" s="48" t="s">
        <v>490</v>
      </c>
      <c r="C289" s="45" t="s">
        <v>1334</v>
      </c>
      <c r="D289" s="48" t="s">
        <v>1460</v>
      </c>
    </row>
    <row r="290" spans="1:4" ht="15.6" x14ac:dyDescent="0.3">
      <c r="A290" s="45" t="s">
        <v>475</v>
      </c>
      <c r="B290" s="45" t="s">
        <v>490</v>
      </c>
      <c r="C290" s="45" t="s">
        <v>1334</v>
      </c>
      <c r="D290" s="46" t="s">
        <v>1337</v>
      </c>
    </row>
    <row r="291" spans="1:4" ht="15.6" x14ac:dyDescent="0.3">
      <c r="A291" s="45" t="s">
        <v>475</v>
      </c>
      <c r="B291" s="45" t="s">
        <v>490</v>
      </c>
      <c r="C291" s="45" t="s">
        <v>1334</v>
      </c>
      <c r="D291" s="45" t="s">
        <v>1453</v>
      </c>
    </row>
    <row r="292" spans="1:4" ht="15.6" x14ac:dyDescent="0.3">
      <c r="A292" s="45" t="s">
        <v>475</v>
      </c>
      <c r="B292" s="45" t="s">
        <v>490</v>
      </c>
      <c r="C292" s="45" t="s">
        <v>1334</v>
      </c>
      <c r="D292" s="46" t="s">
        <v>1426</v>
      </c>
    </row>
    <row r="293" spans="1:4" ht="15.6" x14ac:dyDescent="0.3">
      <c r="A293" s="45" t="s">
        <v>475</v>
      </c>
      <c r="B293" s="45" t="s">
        <v>490</v>
      </c>
      <c r="C293" s="45" t="s">
        <v>1334</v>
      </c>
      <c r="D293" s="46" t="s">
        <v>1426</v>
      </c>
    </row>
    <row r="294" spans="1:4" ht="15.6" x14ac:dyDescent="0.3">
      <c r="A294" s="45" t="s">
        <v>475</v>
      </c>
      <c r="B294" s="45" t="s">
        <v>490</v>
      </c>
      <c r="C294" s="45" t="s">
        <v>1334</v>
      </c>
      <c r="D294" s="48" t="s">
        <v>1396</v>
      </c>
    </row>
    <row r="295" spans="1:4" ht="15.6" x14ac:dyDescent="0.3">
      <c r="A295" s="45" t="s">
        <v>475</v>
      </c>
      <c r="B295" s="45" t="s">
        <v>490</v>
      </c>
      <c r="C295" s="45" t="s">
        <v>1334</v>
      </c>
      <c r="D295" s="47" t="s">
        <v>1442</v>
      </c>
    </row>
    <row r="296" spans="1:4" ht="15.6" x14ac:dyDescent="0.3">
      <c r="A296" s="45" t="s">
        <v>475</v>
      </c>
      <c r="B296" s="45" t="s">
        <v>490</v>
      </c>
      <c r="C296" s="45" t="s">
        <v>1334</v>
      </c>
      <c r="D296" s="46" t="s">
        <v>1434</v>
      </c>
    </row>
    <row r="297" spans="1:4" ht="15.6" x14ac:dyDescent="0.3">
      <c r="A297" s="45" t="s">
        <v>475</v>
      </c>
      <c r="B297" s="45" t="s">
        <v>490</v>
      </c>
      <c r="C297" s="45" t="s">
        <v>1334</v>
      </c>
      <c r="D297" s="46" t="s">
        <v>1434</v>
      </c>
    </row>
    <row r="298" spans="1:4" ht="15.6" x14ac:dyDescent="0.3">
      <c r="A298" s="45" t="s">
        <v>475</v>
      </c>
      <c r="B298" s="45" t="s">
        <v>490</v>
      </c>
      <c r="C298" s="45" t="s">
        <v>1334</v>
      </c>
      <c r="D298" s="47" t="s">
        <v>1441</v>
      </c>
    </row>
    <row r="299" spans="1:4" ht="15.6" x14ac:dyDescent="0.3">
      <c r="A299" s="45" t="s">
        <v>475</v>
      </c>
      <c r="B299" s="45" t="s">
        <v>490</v>
      </c>
      <c r="C299" s="45" t="s">
        <v>1334</v>
      </c>
      <c r="D299" s="47" t="s">
        <v>1434</v>
      </c>
    </row>
    <row r="300" spans="1:4" ht="15.6" x14ac:dyDescent="0.3">
      <c r="A300" s="45" t="s">
        <v>475</v>
      </c>
      <c r="B300" s="45" t="s">
        <v>490</v>
      </c>
      <c r="C300" s="45" t="s">
        <v>1334</v>
      </c>
      <c r="D300" s="45" t="s">
        <v>1434</v>
      </c>
    </row>
    <row r="301" spans="1:4" ht="15.6" x14ac:dyDescent="0.3">
      <c r="A301" s="45" t="s">
        <v>475</v>
      </c>
      <c r="B301" s="45" t="s">
        <v>490</v>
      </c>
      <c r="C301" s="45" t="s">
        <v>1334</v>
      </c>
      <c r="D301" s="45" t="s">
        <v>1434</v>
      </c>
    </row>
    <row r="302" spans="1:4" ht="15.6" x14ac:dyDescent="0.3">
      <c r="A302" s="71" t="s">
        <v>475</v>
      </c>
      <c r="B302" s="71" t="s">
        <v>490</v>
      </c>
      <c r="C302" s="71" t="s">
        <v>1334</v>
      </c>
      <c r="D302" s="71" t="s">
        <v>1434</v>
      </c>
    </row>
    <row r="303" spans="1:4" ht="15.6" x14ac:dyDescent="0.3">
      <c r="A303" s="45" t="s">
        <v>475</v>
      </c>
      <c r="B303" s="45" t="s">
        <v>490</v>
      </c>
      <c r="C303" s="45" t="s">
        <v>1334</v>
      </c>
      <c r="D303" s="45" t="s">
        <v>1434</v>
      </c>
    </row>
    <row r="304" spans="1:4" ht="15.6" x14ac:dyDescent="0.3">
      <c r="A304" s="45" t="s">
        <v>475</v>
      </c>
      <c r="B304" s="45" t="s">
        <v>490</v>
      </c>
      <c r="C304" s="45" t="s">
        <v>1334</v>
      </c>
      <c r="D304" s="45" t="s">
        <v>1434</v>
      </c>
    </row>
    <row r="305" spans="1:4" ht="15.6" x14ac:dyDescent="0.3">
      <c r="A305" s="45" t="s">
        <v>475</v>
      </c>
      <c r="B305" s="48" t="s">
        <v>490</v>
      </c>
      <c r="C305" s="45" t="s">
        <v>1334</v>
      </c>
      <c r="D305" s="48" t="s">
        <v>1434</v>
      </c>
    </row>
    <row r="306" spans="1:4" ht="15.6" x14ac:dyDescent="0.3">
      <c r="A306" s="45" t="s">
        <v>475</v>
      </c>
      <c r="B306" s="48" t="s">
        <v>490</v>
      </c>
      <c r="C306" s="45" t="s">
        <v>1334</v>
      </c>
      <c r="D306" s="48" t="s">
        <v>1434</v>
      </c>
    </row>
    <row r="307" spans="1:4" ht="15.6" x14ac:dyDescent="0.3">
      <c r="A307" s="45" t="s">
        <v>475</v>
      </c>
      <c r="B307" s="45" t="s">
        <v>490</v>
      </c>
      <c r="C307" s="45" t="s">
        <v>1334</v>
      </c>
      <c r="D307" s="46" t="s">
        <v>1422</v>
      </c>
    </row>
    <row r="308" spans="1:4" ht="15.6" x14ac:dyDescent="0.3">
      <c r="A308" s="45" t="s">
        <v>475</v>
      </c>
      <c r="B308" s="45" t="s">
        <v>490</v>
      </c>
      <c r="C308" s="45" t="s">
        <v>1334</v>
      </c>
      <c r="D308" s="46" t="s">
        <v>1422</v>
      </c>
    </row>
    <row r="309" spans="1:4" ht="15.6" x14ac:dyDescent="0.3">
      <c r="A309" s="45" t="s">
        <v>475</v>
      </c>
      <c r="B309" s="45" t="s">
        <v>490</v>
      </c>
      <c r="C309" s="45" t="s">
        <v>1334</v>
      </c>
      <c r="D309" s="46" t="s">
        <v>1438</v>
      </c>
    </row>
    <row r="310" spans="1:4" ht="15.6" x14ac:dyDescent="0.3">
      <c r="A310" s="45" t="s">
        <v>475</v>
      </c>
      <c r="B310" s="48" t="s">
        <v>490</v>
      </c>
      <c r="C310" s="45" t="s">
        <v>1334</v>
      </c>
      <c r="D310" s="48" t="s">
        <v>1463</v>
      </c>
    </row>
    <row r="311" spans="1:4" ht="15.6" x14ac:dyDescent="0.3">
      <c r="A311" s="45" t="s">
        <v>475</v>
      </c>
      <c r="B311" s="45" t="s">
        <v>490</v>
      </c>
      <c r="C311" s="45" t="s">
        <v>1334</v>
      </c>
      <c r="D311" s="46" t="s">
        <v>1437</v>
      </c>
    </row>
    <row r="312" spans="1:4" ht="15.6" x14ac:dyDescent="0.3">
      <c r="A312" s="45" t="s">
        <v>475</v>
      </c>
      <c r="B312" s="48" t="s">
        <v>490</v>
      </c>
      <c r="C312" s="45" t="s">
        <v>1334</v>
      </c>
      <c r="D312" s="48" t="s">
        <v>1461</v>
      </c>
    </row>
    <row r="313" spans="1:4" ht="15.6" x14ac:dyDescent="0.3">
      <c r="A313" s="45" t="s">
        <v>475</v>
      </c>
      <c r="B313" s="48" t="s">
        <v>490</v>
      </c>
      <c r="C313" s="45" t="s">
        <v>1334</v>
      </c>
      <c r="D313" s="48" t="s">
        <v>1462</v>
      </c>
    </row>
    <row r="314" spans="1:4" ht="15.6" x14ac:dyDescent="0.3">
      <c r="A314" s="45" t="s">
        <v>475</v>
      </c>
      <c r="B314" s="52" t="s">
        <v>490</v>
      </c>
      <c r="C314" s="45" t="s">
        <v>1334</v>
      </c>
      <c r="D314" s="48" t="s">
        <v>1338</v>
      </c>
    </row>
    <row r="315" spans="1:4" ht="15.6" x14ac:dyDescent="0.3">
      <c r="A315" s="45" t="s">
        <v>475</v>
      </c>
      <c r="B315" s="45" t="s">
        <v>490</v>
      </c>
      <c r="C315" s="45" t="s">
        <v>1334</v>
      </c>
      <c r="D315" s="46" t="s">
        <v>1397</v>
      </c>
    </row>
    <row r="316" spans="1:4" ht="15.6" x14ac:dyDescent="0.3">
      <c r="A316" s="45" t="s">
        <v>475</v>
      </c>
      <c r="B316" s="45" t="s">
        <v>490</v>
      </c>
      <c r="C316" s="45" t="s">
        <v>1334</v>
      </c>
      <c r="D316" s="46" t="s">
        <v>1435</v>
      </c>
    </row>
    <row r="317" spans="1:4" ht="15.6" x14ac:dyDescent="0.3">
      <c r="A317" s="45" t="s">
        <v>475</v>
      </c>
      <c r="B317" s="45" t="s">
        <v>490</v>
      </c>
      <c r="C317" s="45" t="s">
        <v>1334</v>
      </c>
      <c r="D317" s="45" t="s">
        <v>1454</v>
      </c>
    </row>
    <row r="318" spans="1:4" ht="15.6" x14ac:dyDescent="0.3">
      <c r="A318" s="45" t="s">
        <v>475</v>
      </c>
      <c r="B318" s="45" t="s">
        <v>490</v>
      </c>
      <c r="C318" s="45" t="s">
        <v>1334</v>
      </c>
      <c r="D318" s="46" t="s">
        <v>1436</v>
      </c>
    </row>
    <row r="319" spans="1:4" ht="15.6" x14ac:dyDescent="0.3">
      <c r="A319" s="45" t="s">
        <v>475</v>
      </c>
      <c r="B319" s="45" t="s">
        <v>490</v>
      </c>
      <c r="C319" s="45" t="s">
        <v>1334</v>
      </c>
      <c r="D319" s="46" t="s">
        <v>1436</v>
      </c>
    </row>
    <row r="320" spans="1:4" ht="15.6" x14ac:dyDescent="0.3">
      <c r="A320" s="45" t="s">
        <v>475</v>
      </c>
      <c r="B320" s="45" t="s">
        <v>490</v>
      </c>
      <c r="C320" s="45" t="s">
        <v>1334</v>
      </c>
      <c r="D320" s="46" t="s">
        <v>1436</v>
      </c>
    </row>
    <row r="321" spans="1:4" ht="15.6" x14ac:dyDescent="0.3">
      <c r="A321" s="45" t="s">
        <v>475</v>
      </c>
      <c r="B321" s="45" t="s">
        <v>490</v>
      </c>
      <c r="C321" s="45" t="s">
        <v>1334</v>
      </c>
      <c r="D321" s="46" t="s">
        <v>1430</v>
      </c>
    </row>
    <row r="322" spans="1:4" ht="15.6" x14ac:dyDescent="0.3">
      <c r="A322" s="45" t="s">
        <v>475</v>
      </c>
      <c r="B322" s="52" t="s">
        <v>490</v>
      </c>
      <c r="C322" s="46" t="s">
        <v>1334</v>
      </c>
      <c r="D322" s="52" t="s">
        <v>1335</v>
      </c>
    </row>
    <row r="323" spans="1:4" ht="15.6" x14ac:dyDescent="0.3">
      <c r="A323" s="45" t="s">
        <v>475</v>
      </c>
      <c r="B323" s="45" t="s">
        <v>490</v>
      </c>
      <c r="C323" s="45" t="s">
        <v>1334</v>
      </c>
      <c r="D323" s="46" t="s">
        <v>1423</v>
      </c>
    </row>
    <row r="324" spans="1:4" ht="15.6" x14ac:dyDescent="0.3">
      <c r="A324" s="45" t="s">
        <v>475</v>
      </c>
      <c r="B324" s="45" t="s">
        <v>490</v>
      </c>
      <c r="C324" s="45" t="s">
        <v>1334</v>
      </c>
      <c r="D324" s="46" t="s">
        <v>1427</v>
      </c>
    </row>
    <row r="325" spans="1:4" ht="15.6" x14ac:dyDescent="0.3">
      <c r="A325" s="45" t="s">
        <v>475</v>
      </c>
      <c r="B325" s="45" t="s">
        <v>490</v>
      </c>
      <c r="C325" s="45" t="s">
        <v>1334</v>
      </c>
      <c r="D325" s="46" t="s">
        <v>1427</v>
      </c>
    </row>
    <row r="326" spans="1:4" ht="15.6" x14ac:dyDescent="0.3">
      <c r="A326" s="45" t="s">
        <v>475</v>
      </c>
      <c r="B326" s="52" t="s">
        <v>490</v>
      </c>
      <c r="C326" s="45" t="s">
        <v>1334</v>
      </c>
      <c r="D326" s="48" t="s">
        <v>1386</v>
      </c>
    </row>
    <row r="327" spans="1:4" ht="15.6" x14ac:dyDescent="0.3">
      <c r="A327" s="45" t="s">
        <v>475</v>
      </c>
      <c r="B327" s="45" t="s">
        <v>490</v>
      </c>
      <c r="C327" s="45" t="s">
        <v>491</v>
      </c>
      <c r="D327" s="46" t="s">
        <v>1238</v>
      </c>
    </row>
    <row r="328" spans="1:4" ht="15.6" x14ac:dyDescent="0.3">
      <c r="A328" s="45" t="s">
        <v>475</v>
      </c>
      <c r="B328" s="45" t="s">
        <v>490</v>
      </c>
      <c r="C328" s="45" t="s">
        <v>491</v>
      </c>
      <c r="D328" s="46" t="s">
        <v>1139</v>
      </c>
    </row>
    <row r="329" spans="1:4" ht="15.6" x14ac:dyDescent="0.3">
      <c r="A329" s="45" t="s">
        <v>475</v>
      </c>
      <c r="B329" s="45" t="s">
        <v>490</v>
      </c>
      <c r="C329" s="45" t="s">
        <v>491</v>
      </c>
      <c r="D329" s="46" t="s">
        <v>1125</v>
      </c>
    </row>
    <row r="330" spans="1:4" ht="15.6" x14ac:dyDescent="0.3">
      <c r="A330" s="45" t="s">
        <v>475</v>
      </c>
      <c r="B330" s="45" t="s">
        <v>490</v>
      </c>
      <c r="C330" s="45" t="s">
        <v>491</v>
      </c>
      <c r="D330" s="46" t="s">
        <v>1132</v>
      </c>
    </row>
    <row r="331" spans="1:4" ht="15.6" x14ac:dyDescent="0.3">
      <c r="A331" s="45" t="s">
        <v>475</v>
      </c>
      <c r="B331" s="45" t="s">
        <v>490</v>
      </c>
      <c r="C331" s="45" t="s">
        <v>491</v>
      </c>
      <c r="D331" s="46" t="s">
        <v>1225</v>
      </c>
    </row>
    <row r="332" spans="1:4" ht="15.6" x14ac:dyDescent="0.3">
      <c r="A332" s="45" t="s">
        <v>475</v>
      </c>
      <c r="B332" s="45" t="s">
        <v>490</v>
      </c>
      <c r="C332" s="45" t="s">
        <v>491</v>
      </c>
      <c r="D332" s="47" t="s">
        <v>1248</v>
      </c>
    </row>
    <row r="333" spans="1:4" ht="15.6" x14ac:dyDescent="0.3">
      <c r="A333" s="45" t="s">
        <v>475</v>
      </c>
      <c r="B333" s="45" t="s">
        <v>490</v>
      </c>
      <c r="C333" s="45" t="s">
        <v>491</v>
      </c>
      <c r="D333" s="46" t="s">
        <v>1144</v>
      </c>
    </row>
    <row r="334" spans="1:4" ht="15.6" x14ac:dyDescent="0.3">
      <c r="A334" s="45" t="s">
        <v>475</v>
      </c>
      <c r="B334" s="45" t="s">
        <v>490</v>
      </c>
      <c r="C334" s="45" t="s">
        <v>491</v>
      </c>
      <c r="D334" s="46" t="s">
        <v>1116</v>
      </c>
    </row>
    <row r="335" spans="1:4" ht="15.6" x14ac:dyDescent="0.3">
      <c r="A335" s="45" t="s">
        <v>475</v>
      </c>
      <c r="B335" s="45" t="s">
        <v>490</v>
      </c>
      <c r="C335" s="45" t="s">
        <v>491</v>
      </c>
      <c r="D335" s="46" t="s">
        <v>1128</v>
      </c>
    </row>
    <row r="336" spans="1:4" ht="15.6" x14ac:dyDescent="0.3">
      <c r="A336" s="45" t="s">
        <v>475</v>
      </c>
      <c r="B336" s="45" t="s">
        <v>490</v>
      </c>
      <c r="C336" s="45" t="s">
        <v>491</v>
      </c>
      <c r="D336" s="46" t="s">
        <v>1155</v>
      </c>
    </row>
    <row r="337" spans="1:4" ht="15.6" x14ac:dyDescent="0.3">
      <c r="A337" s="45" t="s">
        <v>475</v>
      </c>
      <c r="B337" s="45" t="s">
        <v>490</v>
      </c>
      <c r="C337" s="45" t="s">
        <v>491</v>
      </c>
      <c r="D337" s="46" t="s">
        <v>1214</v>
      </c>
    </row>
    <row r="338" spans="1:4" ht="15.6" x14ac:dyDescent="0.3">
      <c r="A338" s="45" t="s">
        <v>475</v>
      </c>
      <c r="B338" s="45" t="s">
        <v>490</v>
      </c>
      <c r="C338" s="45" t="s">
        <v>491</v>
      </c>
      <c r="D338" s="46" t="s">
        <v>1162</v>
      </c>
    </row>
    <row r="339" spans="1:4" ht="15.6" x14ac:dyDescent="0.3">
      <c r="A339" s="45" t="s">
        <v>475</v>
      </c>
      <c r="B339" s="45" t="s">
        <v>490</v>
      </c>
      <c r="C339" s="45" t="s">
        <v>491</v>
      </c>
      <c r="D339" s="46" t="s">
        <v>1159</v>
      </c>
    </row>
    <row r="340" spans="1:4" ht="15.6" x14ac:dyDescent="0.3">
      <c r="A340" s="45" t="s">
        <v>475</v>
      </c>
      <c r="B340" s="45" t="s">
        <v>490</v>
      </c>
      <c r="C340" s="45" t="s">
        <v>491</v>
      </c>
      <c r="D340" s="46" t="s">
        <v>1160</v>
      </c>
    </row>
    <row r="341" spans="1:4" ht="15.6" x14ac:dyDescent="0.3">
      <c r="A341" s="45" t="s">
        <v>475</v>
      </c>
      <c r="B341" s="45" t="s">
        <v>490</v>
      </c>
      <c r="C341" s="45" t="s">
        <v>491</v>
      </c>
      <c r="D341" s="46" t="s">
        <v>1209</v>
      </c>
    </row>
    <row r="342" spans="1:4" ht="15.6" x14ac:dyDescent="0.3">
      <c r="A342" s="45" t="s">
        <v>475</v>
      </c>
      <c r="B342" s="45" t="s">
        <v>490</v>
      </c>
      <c r="C342" s="45" t="s">
        <v>491</v>
      </c>
      <c r="D342" s="46" t="s">
        <v>1210</v>
      </c>
    </row>
    <row r="343" spans="1:4" ht="15.6" x14ac:dyDescent="0.3">
      <c r="A343" s="45" t="s">
        <v>475</v>
      </c>
      <c r="B343" s="45" t="s">
        <v>490</v>
      </c>
      <c r="C343" s="45" t="s">
        <v>491</v>
      </c>
      <c r="D343" s="46" t="s">
        <v>1192</v>
      </c>
    </row>
    <row r="344" spans="1:4" ht="15.6" x14ac:dyDescent="0.3">
      <c r="A344" s="45" t="s">
        <v>475</v>
      </c>
      <c r="B344" s="45" t="s">
        <v>490</v>
      </c>
      <c r="C344" s="45" t="s">
        <v>491</v>
      </c>
      <c r="D344" s="46" t="s">
        <v>1165</v>
      </c>
    </row>
    <row r="345" spans="1:4" ht="15.6" x14ac:dyDescent="0.3">
      <c r="A345" s="45" t="s">
        <v>475</v>
      </c>
      <c r="B345" s="45" t="s">
        <v>490</v>
      </c>
      <c r="C345" s="45" t="s">
        <v>491</v>
      </c>
      <c r="D345" s="46" t="s">
        <v>1190</v>
      </c>
    </row>
    <row r="346" spans="1:4" ht="15.6" x14ac:dyDescent="0.3">
      <c r="A346" s="45" t="s">
        <v>475</v>
      </c>
      <c r="B346" s="45" t="s">
        <v>490</v>
      </c>
      <c r="C346" s="45" t="s">
        <v>491</v>
      </c>
      <c r="D346" s="46" t="s">
        <v>1208</v>
      </c>
    </row>
    <row r="347" spans="1:4" ht="15.6" x14ac:dyDescent="0.3">
      <c r="A347" s="45" t="s">
        <v>475</v>
      </c>
      <c r="B347" s="45" t="s">
        <v>490</v>
      </c>
      <c r="C347" s="45" t="s">
        <v>491</v>
      </c>
      <c r="D347" s="48" t="s">
        <v>1256</v>
      </c>
    </row>
    <row r="348" spans="1:4" ht="15.6" x14ac:dyDescent="0.3">
      <c r="A348" s="45" t="s">
        <v>475</v>
      </c>
      <c r="B348" s="45" t="s">
        <v>490</v>
      </c>
      <c r="C348" s="45" t="s">
        <v>491</v>
      </c>
      <c r="D348" s="46" t="s">
        <v>1239</v>
      </c>
    </row>
    <row r="349" spans="1:4" ht="15.6" x14ac:dyDescent="0.3">
      <c r="A349" s="45" t="s">
        <v>475</v>
      </c>
      <c r="B349" s="45" t="s">
        <v>490</v>
      </c>
      <c r="C349" s="45" t="s">
        <v>491</v>
      </c>
      <c r="D349" s="46" t="s">
        <v>1233</v>
      </c>
    </row>
    <row r="350" spans="1:4" ht="15.6" x14ac:dyDescent="0.3">
      <c r="A350" s="45" t="s">
        <v>475</v>
      </c>
      <c r="B350" s="45" t="s">
        <v>490</v>
      </c>
      <c r="C350" s="45" t="s">
        <v>491</v>
      </c>
      <c r="D350" s="46" t="s">
        <v>1169</v>
      </c>
    </row>
    <row r="351" spans="1:4" ht="15.6" x14ac:dyDescent="0.3">
      <c r="A351" s="45" t="s">
        <v>475</v>
      </c>
      <c r="B351" s="45" t="s">
        <v>490</v>
      </c>
      <c r="C351" s="45" t="s">
        <v>491</v>
      </c>
      <c r="D351" s="46" t="s">
        <v>1173</v>
      </c>
    </row>
    <row r="352" spans="1:4" ht="15.6" x14ac:dyDescent="0.3">
      <c r="A352" s="45" t="s">
        <v>475</v>
      </c>
      <c r="B352" s="45" t="s">
        <v>490</v>
      </c>
      <c r="C352" s="45" t="s">
        <v>491</v>
      </c>
      <c r="D352" s="46" t="s">
        <v>1173</v>
      </c>
    </row>
    <row r="353" spans="1:4" ht="15.6" x14ac:dyDescent="0.3">
      <c r="A353" s="45" t="s">
        <v>475</v>
      </c>
      <c r="B353" s="45" t="s">
        <v>490</v>
      </c>
      <c r="C353" s="45" t="s">
        <v>491</v>
      </c>
      <c r="D353" s="47" t="s">
        <v>1249</v>
      </c>
    </row>
    <row r="354" spans="1:4" ht="15.6" x14ac:dyDescent="0.3">
      <c r="A354" s="45" t="s">
        <v>475</v>
      </c>
      <c r="B354" s="45" t="s">
        <v>490</v>
      </c>
      <c r="C354" s="45" t="s">
        <v>491</v>
      </c>
      <c r="D354" s="46" t="s">
        <v>1127</v>
      </c>
    </row>
    <row r="355" spans="1:4" ht="15.6" x14ac:dyDescent="0.3">
      <c r="A355" s="45" t="s">
        <v>475</v>
      </c>
      <c r="B355" s="45" t="s">
        <v>490</v>
      </c>
      <c r="C355" s="45" t="s">
        <v>491</v>
      </c>
      <c r="D355" s="46" t="s">
        <v>1220</v>
      </c>
    </row>
    <row r="356" spans="1:4" ht="15.6" x14ac:dyDescent="0.3">
      <c r="A356" s="45" t="s">
        <v>475</v>
      </c>
      <c r="B356" s="45" t="s">
        <v>490</v>
      </c>
      <c r="C356" s="45" t="s">
        <v>491</v>
      </c>
      <c r="D356" s="46" t="s">
        <v>1202</v>
      </c>
    </row>
    <row r="357" spans="1:4" ht="15.6" x14ac:dyDescent="0.3">
      <c r="A357" s="45" t="s">
        <v>475</v>
      </c>
      <c r="B357" s="45" t="s">
        <v>490</v>
      </c>
      <c r="C357" s="45" t="s">
        <v>491</v>
      </c>
      <c r="D357" s="46" t="s">
        <v>1244</v>
      </c>
    </row>
    <row r="358" spans="1:4" ht="15.6" x14ac:dyDescent="0.3">
      <c r="A358" s="45" t="s">
        <v>475</v>
      </c>
      <c r="B358" s="45" t="s">
        <v>490</v>
      </c>
      <c r="C358" s="45" t="s">
        <v>491</v>
      </c>
      <c r="D358" s="46" t="s">
        <v>1121</v>
      </c>
    </row>
    <row r="359" spans="1:4" ht="15.6" x14ac:dyDescent="0.3">
      <c r="A359" s="45" t="s">
        <v>475</v>
      </c>
      <c r="B359" s="45" t="s">
        <v>490</v>
      </c>
      <c r="C359" s="45" t="s">
        <v>491</v>
      </c>
      <c r="D359" s="46" t="s">
        <v>1153</v>
      </c>
    </row>
    <row r="360" spans="1:4" ht="15.6" x14ac:dyDescent="0.3">
      <c r="A360" s="45" t="s">
        <v>475</v>
      </c>
      <c r="B360" s="45" t="s">
        <v>490</v>
      </c>
      <c r="C360" s="45" t="s">
        <v>491</v>
      </c>
      <c r="D360" s="46" t="s">
        <v>1145</v>
      </c>
    </row>
    <row r="361" spans="1:4" ht="15.6" x14ac:dyDescent="0.3">
      <c r="A361" s="45" t="s">
        <v>475</v>
      </c>
      <c r="B361" s="45" t="s">
        <v>490</v>
      </c>
      <c r="C361" s="45" t="s">
        <v>491</v>
      </c>
      <c r="D361" s="46" t="s">
        <v>1115</v>
      </c>
    </row>
    <row r="362" spans="1:4" ht="15.6" x14ac:dyDescent="0.3">
      <c r="A362" s="45" t="s">
        <v>475</v>
      </c>
      <c r="B362" s="45" t="s">
        <v>490</v>
      </c>
      <c r="C362" s="45" t="s">
        <v>491</v>
      </c>
      <c r="D362" s="46" t="s">
        <v>1223</v>
      </c>
    </row>
    <row r="363" spans="1:4" ht="15.6" x14ac:dyDescent="0.3">
      <c r="A363" s="45" t="s">
        <v>475</v>
      </c>
      <c r="B363" s="45" t="s">
        <v>490</v>
      </c>
      <c r="C363" s="45" t="s">
        <v>491</v>
      </c>
      <c r="D363" s="46" t="s">
        <v>1183</v>
      </c>
    </row>
    <row r="364" spans="1:4" ht="15.6" x14ac:dyDescent="0.3">
      <c r="A364" s="45" t="s">
        <v>475</v>
      </c>
      <c r="B364" s="45" t="s">
        <v>490</v>
      </c>
      <c r="C364" s="45" t="s">
        <v>491</v>
      </c>
      <c r="D364" s="46" t="s">
        <v>492</v>
      </c>
    </row>
    <row r="365" spans="1:4" ht="15.6" x14ac:dyDescent="0.3">
      <c r="A365" s="45" t="s">
        <v>475</v>
      </c>
      <c r="B365" s="45" t="s">
        <v>490</v>
      </c>
      <c r="C365" s="45" t="s">
        <v>491</v>
      </c>
      <c r="D365" s="46" t="s">
        <v>1212</v>
      </c>
    </row>
    <row r="366" spans="1:4" ht="15.6" x14ac:dyDescent="0.3">
      <c r="A366" s="45" t="s">
        <v>475</v>
      </c>
      <c r="B366" s="45" t="s">
        <v>490</v>
      </c>
      <c r="C366" s="45" t="s">
        <v>491</v>
      </c>
      <c r="D366" s="46" t="s">
        <v>1206</v>
      </c>
    </row>
    <row r="367" spans="1:4" ht="15.6" x14ac:dyDescent="0.3">
      <c r="A367" s="45" t="s">
        <v>475</v>
      </c>
      <c r="B367" s="45" t="s">
        <v>490</v>
      </c>
      <c r="C367" s="45" t="s">
        <v>491</v>
      </c>
      <c r="D367" s="48" t="s">
        <v>1257</v>
      </c>
    </row>
    <row r="368" spans="1:4" ht="15.6" x14ac:dyDescent="0.3">
      <c r="A368" s="45" t="s">
        <v>475</v>
      </c>
      <c r="B368" s="45" t="s">
        <v>490</v>
      </c>
      <c r="C368" s="45" t="s">
        <v>491</v>
      </c>
      <c r="D368" s="46" t="s">
        <v>1179</v>
      </c>
    </row>
    <row r="369" spans="1:4" ht="15.6" x14ac:dyDescent="0.3">
      <c r="A369" s="45" t="s">
        <v>475</v>
      </c>
      <c r="B369" s="45" t="s">
        <v>490</v>
      </c>
      <c r="C369" s="45" t="s">
        <v>491</v>
      </c>
      <c r="D369" s="46" t="s">
        <v>1194</v>
      </c>
    </row>
    <row r="370" spans="1:4" ht="15.6" x14ac:dyDescent="0.3">
      <c r="A370" s="45" t="s">
        <v>475</v>
      </c>
      <c r="B370" s="45" t="s">
        <v>490</v>
      </c>
      <c r="C370" s="45" t="s">
        <v>491</v>
      </c>
      <c r="D370" s="46" t="s">
        <v>1231</v>
      </c>
    </row>
    <row r="371" spans="1:4" ht="15.6" x14ac:dyDescent="0.3">
      <c r="A371" s="45" t="s">
        <v>475</v>
      </c>
      <c r="B371" s="45" t="s">
        <v>490</v>
      </c>
      <c r="C371" s="45" t="s">
        <v>491</v>
      </c>
      <c r="D371" s="46" t="s">
        <v>1164</v>
      </c>
    </row>
    <row r="372" spans="1:4" ht="15.6" x14ac:dyDescent="0.3">
      <c r="A372" s="45" t="s">
        <v>475</v>
      </c>
      <c r="B372" s="45" t="s">
        <v>490</v>
      </c>
      <c r="C372" s="45" t="s">
        <v>491</v>
      </c>
      <c r="D372" s="46" t="s">
        <v>1240</v>
      </c>
    </row>
    <row r="373" spans="1:4" ht="15.6" x14ac:dyDescent="0.3">
      <c r="A373" s="45" t="s">
        <v>475</v>
      </c>
      <c r="B373" s="45" t="s">
        <v>490</v>
      </c>
      <c r="C373" s="45" t="s">
        <v>491</v>
      </c>
      <c r="D373" s="46" t="s">
        <v>1143</v>
      </c>
    </row>
    <row r="374" spans="1:4" ht="15.6" x14ac:dyDescent="0.3">
      <c r="A374" s="45" t="s">
        <v>475</v>
      </c>
      <c r="B374" s="45" t="s">
        <v>490</v>
      </c>
      <c r="C374" s="45" t="s">
        <v>491</v>
      </c>
      <c r="D374" s="48" t="s">
        <v>1258</v>
      </c>
    </row>
    <row r="375" spans="1:4" ht="15.6" x14ac:dyDescent="0.3">
      <c r="A375" s="45" t="s">
        <v>475</v>
      </c>
      <c r="B375" s="45" t="s">
        <v>490</v>
      </c>
      <c r="C375" s="45" t="s">
        <v>491</v>
      </c>
      <c r="D375" s="46" t="s">
        <v>1140</v>
      </c>
    </row>
    <row r="376" spans="1:4" ht="15.6" x14ac:dyDescent="0.3">
      <c r="A376" s="45" t="s">
        <v>475</v>
      </c>
      <c r="B376" s="45" t="s">
        <v>490</v>
      </c>
      <c r="C376" s="45" t="s">
        <v>491</v>
      </c>
      <c r="D376" s="46" t="s">
        <v>1150</v>
      </c>
    </row>
    <row r="377" spans="1:4" ht="15.6" x14ac:dyDescent="0.3">
      <c r="A377" s="45" t="s">
        <v>475</v>
      </c>
      <c r="B377" s="45" t="s">
        <v>490</v>
      </c>
      <c r="C377" s="45" t="s">
        <v>491</v>
      </c>
      <c r="D377" s="46" t="s">
        <v>1129</v>
      </c>
    </row>
    <row r="378" spans="1:4" ht="15.6" x14ac:dyDescent="0.3">
      <c r="A378" s="45" t="s">
        <v>475</v>
      </c>
      <c r="B378" s="45" t="s">
        <v>490</v>
      </c>
      <c r="C378" s="45" t="s">
        <v>491</v>
      </c>
      <c r="D378" s="46" t="s">
        <v>1193</v>
      </c>
    </row>
    <row r="379" spans="1:4" ht="15.6" x14ac:dyDescent="0.3">
      <c r="A379" s="45" t="s">
        <v>475</v>
      </c>
      <c r="B379" s="45" t="s">
        <v>490</v>
      </c>
      <c r="C379" s="45" t="s">
        <v>491</v>
      </c>
      <c r="D379" s="46" t="s">
        <v>1134</v>
      </c>
    </row>
    <row r="380" spans="1:4" ht="15.6" x14ac:dyDescent="0.3">
      <c r="A380" s="45" t="s">
        <v>475</v>
      </c>
      <c r="B380" s="45" t="s">
        <v>490</v>
      </c>
      <c r="C380" s="45" t="s">
        <v>491</v>
      </c>
      <c r="D380" s="46" t="s">
        <v>1166</v>
      </c>
    </row>
    <row r="381" spans="1:4" ht="15.6" x14ac:dyDescent="0.3">
      <c r="A381" s="45" t="s">
        <v>475</v>
      </c>
      <c r="B381" s="45" t="s">
        <v>490</v>
      </c>
      <c r="C381" s="45" t="s">
        <v>491</v>
      </c>
      <c r="D381" s="48" t="s">
        <v>1260</v>
      </c>
    </row>
    <row r="382" spans="1:4" ht="15.6" x14ac:dyDescent="0.3">
      <c r="A382" s="45" t="s">
        <v>475</v>
      </c>
      <c r="B382" s="45" t="s">
        <v>490</v>
      </c>
      <c r="C382" s="45" t="s">
        <v>491</v>
      </c>
      <c r="D382" s="46" t="s">
        <v>1142</v>
      </c>
    </row>
    <row r="383" spans="1:4" ht="15.6" x14ac:dyDescent="0.3">
      <c r="A383" s="45" t="s">
        <v>475</v>
      </c>
      <c r="B383" s="45" t="s">
        <v>490</v>
      </c>
      <c r="C383" s="45" t="s">
        <v>491</v>
      </c>
      <c r="D383" s="46" t="s">
        <v>1216</v>
      </c>
    </row>
    <row r="384" spans="1:4" ht="15.6" x14ac:dyDescent="0.3">
      <c r="A384" s="45" t="s">
        <v>475</v>
      </c>
      <c r="B384" s="45" t="s">
        <v>490</v>
      </c>
      <c r="C384" s="45" t="s">
        <v>491</v>
      </c>
      <c r="D384" s="46" t="s">
        <v>1237</v>
      </c>
    </row>
    <row r="385" spans="1:4" ht="15.6" x14ac:dyDescent="0.3">
      <c r="A385" s="45" t="s">
        <v>475</v>
      </c>
      <c r="B385" s="45" t="s">
        <v>490</v>
      </c>
      <c r="C385" s="45" t="s">
        <v>491</v>
      </c>
      <c r="D385" s="46" t="s">
        <v>1243</v>
      </c>
    </row>
    <row r="386" spans="1:4" ht="15.6" x14ac:dyDescent="0.3">
      <c r="A386" s="45" t="s">
        <v>475</v>
      </c>
      <c r="B386" s="45" t="s">
        <v>490</v>
      </c>
      <c r="C386" s="45" t="s">
        <v>491</v>
      </c>
      <c r="D386" s="47" t="s">
        <v>1265</v>
      </c>
    </row>
    <row r="387" spans="1:4" ht="15.6" x14ac:dyDescent="0.3">
      <c r="A387" s="45" t="s">
        <v>475</v>
      </c>
      <c r="B387" s="45" t="s">
        <v>490</v>
      </c>
      <c r="C387" s="45" t="s">
        <v>491</v>
      </c>
      <c r="D387" s="46" t="s">
        <v>1156</v>
      </c>
    </row>
    <row r="388" spans="1:4" ht="15.6" x14ac:dyDescent="0.3">
      <c r="A388" s="45" t="s">
        <v>475</v>
      </c>
      <c r="B388" s="45" t="s">
        <v>490</v>
      </c>
      <c r="C388" s="45" t="s">
        <v>491</v>
      </c>
      <c r="D388" s="46" t="s">
        <v>1195</v>
      </c>
    </row>
    <row r="389" spans="1:4" ht="15.6" x14ac:dyDescent="0.3">
      <c r="A389" s="45" t="s">
        <v>475</v>
      </c>
      <c r="B389" s="45" t="s">
        <v>490</v>
      </c>
      <c r="C389" s="45" t="s">
        <v>491</v>
      </c>
      <c r="D389" s="46" t="s">
        <v>1197</v>
      </c>
    </row>
    <row r="390" spans="1:4" ht="15.6" x14ac:dyDescent="0.3">
      <c r="A390" s="45" t="s">
        <v>475</v>
      </c>
      <c r="B390" s="45" t="s">
        <v>490</v>
      </c>
      <c r="C390" s="45" t="s">
        <v>491</v>
      </c>
      <c r="D390" s="46" t="s">
        <v>1120</v>
      </c>
    </row>
    <row r="391" spans="1:4" ht="15.6" x14ac:dyDescent="0.3">
      <c r="A391" s="45" t="s">
        <v>475</v>
      </c>
      <c r="B391" s="45" t="s">
        <v>490</v>
      </c>
      <c r="C391" s="45" t="s">
        <v>491</v>
      </c>
      <c r="D391" s="46" t="s">
        <v>1123</v>
      </c>
    </row>
    <row r="392" spans="1:4" ht="15.6" x14ac:dyDescent="0.3">
      <c r="A392" s="45" t="s">
        <v>475</v>
      </c>
      <c r="B392" s="45" t="s">
        <v>490</v>
      </c>
      <c r="C392" s="45" t="s">
        <v>491</v>
      </c>
      <c r="D392" s="46" t="s">
        <v>1136</v>
      </c>
    </row>
    <row r="393" spans="1:4" ht="15.6" x14ac:dyDescent="0.3">
      <c r="A393" s="45" t="s">
        <v>475</v>
      </c>
      <c r="B393" s="45" t="s">
        <v>490</v>
      </c>
      <c r="C393" s="45" t="s">
        <v>491</v>
      </c>
      <c r="D393" s="46" t="s">
        <v>1168</v>
      </c>
    </row>
    <row r="394" spans="1:4" ht="15.6" x14ac:dyDescent="0.3">
      <c r="A394" s="45" t="s">
        <v>475</v>
      </c>
      <c r="B394" s="45" t="s">
        <v>490</v>
      </c>
      <c r="C394" s="45" t="s">
        <v>491</v>
      </c>
      <c r="D394" s="46" t="s">
        <v>1149</v>
      </c>
    </row>
    <row r="395" spans="1:4" ht="15.6" x14ac:dyDescent="0.3">
      <c r="A395" s="45" t="s">
        <v>475</v>
      </c>
      <c r="B395" s="45" t="s">
        <v>490</v>
      </c>
      <c r="C395" s="45" t="s">
        <v>491</v>
      </c>
      <c r="D395" s="46" t="s">
        <v>1180</v>
      </c>
    </row>
    <row r="396" spans="1:4" ht="15.6" x14ac:dyDescent="0.3">
      <c r="A396" s="45" t="s">
        <v>475</v>
      </c>
      <c r="B396" s="45" t="s">
        <v>490</v>
      </c>
      <c r="C396" s="45" t="s">
        <v>491</v>
      </c>
      <c r="D396" s="46" t="s">
        <v>1137</v>
      </c>
    </row>
    <row r="397" spans="1:4" ht="15.6" x14ac:dyDescent="0.3">
      <c r="A397" s="45" t="s">
        <v>475</v>
      </c>
      <c r="B397" s="45" t="s">
        <v>490</v>
      </c>
      <c r="C397" s="45" t="s">
        <v>491</v>
      </c>
      <c r="D397" s="46" t="s">
        <v>1152</v>
      </c>
    </row>
    <row r="398" spans="1:4" ht="15.6" x14ac:dyDescent="0.3">
      <c r="A398" s="45" t="s">
        <v>475</v>
      </c>
      <c r="B398" s="45" t="s">
        <v>490</v>
      </c>
      <c r="C398" s="45" t="s">
        <v>491</v>
      </c>
      <c r="D398" s="46" t="s">
        <v>1151</v>
      </c>
    </row>
    <row r="399" spans="1:4" ht="15.6" x14ac:dyDescent="0.3">
      <c r="A399" s="45" t="s">
        <v>475</v>
      </c>
      <c r="B399" s="45" t="s">
        <v>490</v>
      </c>
      <c r="C399" s="45" t="s">
        <v>491</v>
      </c>
      <c r="D399" s="46" t="s">
        <v>1228</v>
      </c>
    </row>
    <row r="400" spans="1:4" ht="15.6" x14ac:dyDescent="0.3">
      <c r="A400" s="45" t="s">
        <v>475</v>
      </c>
      <c r="B400" s="45" t="s">
        <v>490</v>
      </c>
      <c r="C400" s="45" t="s">
        <v>491</v>
      </c>
      <c r="D400" s="46" t="s">
        <v>1163</v>
      </c>
    </row>
    <row r="401" spans="1:4" ht="15.6" x14ac:dyDescent="0.3">
      <c r="A401" s="45" t="s">
        <v>475</v>
      </c>
      <c r="B401" s="45" t="s">
        <v>490</v>
      </c>
      <c r="C401" s="45" t="s">
        <v>491</v>
      </c>
      <c r="D401" s="46" t="s">
        <v>1177</v>
      </c>
    </row>
    <row r="402" spans="1:4" ht="15.6" x14ac:dyDescent="0.3">
      <c r="A402" s="45" t="s">
        <v>475</v>
      </c>
      <c r="B402" s="45" t="s">
        <v>490</v>
      </c>
      <c r="C402" s="45" t="s">
        <v>491</v>
      </c>
      <c r="D402" s="46" t="s">
        <v>1119</v>
      </c>
    </row>
    <row r="403" spans="1:4" ht="15.6" x14ac:dyDescent="0.3">
      <c r="A403" s="45" t="s">
        <v>475</v>
      </c>
      <c r="B403" s="45" t="s">
        <v>490</v>
      </c>
      <c r="C403" s="45" t="s">
        <v>491</v>
      </c>
      <c r="D403" s="46" t="s">
        <v>1217</v>
      </c>
    </row>
    <row r="404" spans="1:4" ht="15.6" x14ac:dyDescent="0.3">
      <c r="A404" s="45" t="s">
        <v>475</v>
      </c>
      <c r="B404" s="45" t="s">
        <v>490</v>
      </c>
      <c r="C404" s="45" t="s">
        <v>491</v>
      </c>
      <c r="D404" s="46" t="s">
        <v>1218</v>
      </c>
    </row>
    <row r="405" spans="1:4" ht="15.6" x14ac:dyDescent="0.3">
      <c r="A405" s="45" t="s">
        <v>475</v>
      </c>
      <c r="B405" s="45" t="s">
        <v>490</v>
      </c>
      <c r="C405" s="45" t="s">
        <v>491</v>
      </c>
      <c r="D405" s="46" t="s">
        <v>1174</v>
      </c>
    </row>
    <row r="406" spans="1:4" ht="15.6" x14ac:dyDescent="0.3">
      <c r="A406" s="45" t="s">
        <v>475</v>
      </c>
      <c r="B406" s="45" t="s">
        <v>490</v>
      </c>
      <c r="C406" s="45" t="s">
        <v>491</v>
      </c>
      <c r="D406" s="47" t="s">
        <v>1251</v>
      </c>
    </row>
    <row r="407" spans="1:4" ht="15.6" x14ac:dyDescent="0.3">
      <c r="A407" s="45" t="s">
        <v>475</v>
      </c>
      <c r="B407" s="45" t="s">
        <v>490</v>
      </c>
      <c r="C407" s="45" t="s">
        <v>491</v>
      </c>
      <c r="D407" s="46" t="s">
        <v>1246</v>
      </c>
    </row>
    <row r="408" spans="1:4" ht="15.6" x14ac:dyDescent="0.3">
      <c r="A408" s="45" t="s">
        <v>475</v>
      </c>
      <c r="B408" s="45" t="s">
        <v>490</v>
      </c>
      <c r="C408" s="45" t="s">
        <v>491</v>
      </c>
      <c r="D408" s="46" t="s">
        <v>1207</v>
      </c>
    </row>
    <row r="409" spans="1:4" ht="15.6" x14ac:dyDescent="0.3">
      <c r="A409" s="45" t="s">
        <v>475</v>
      </c>
      <c r="B409" s="45" t="s">
        <v>490</v>
      </c>
      <c r="C409" s="45" t="s">
        <v>491</v>
      </c>
      <c r="D409" s="46" t="s">
        <v>1176</v>
      </c>
    </row>
    <row r="410" spans="1:4" ht="15.6" x14ac:dyDescent="0.3">
      <c r="A410" s="45" t="s">
        <v>475</v>
      </c>
      <c r="B410" s="45" t="s">
        <v>490</v>
      </c>
      <c r="C410" s="45" t="s">
        <v>491</v>
      </c>
      <c r="D410" s="46" t="s">
        <v>1213</v>
      </c>
    </row>
    <row r="411" spans="1:4" ht="15.6" x14ac:dyDescent="0.3">
      <c r="A411" s="45" t="s">
        <v>475</v>
      </c>
      <c r="B411" s="45" t="s">
        <v>490</v>
      </c>
      <c r="C411" s="45" t="s">
        <v>491</v>
      </c>
      <c r="D411" s="46" t="s">
        <v>1213</v>
      </c>
    </row>
    <row r="412" spans="1:4" ht="15.6" x14ac:dyDescent="0.3">
      <c r="A412" s="45" t="s">
        <v>475</v>
      </c>
      <c r="B412" s="45" t="s">
        <v>490</v>
      </c>
      <c r="C412" s="45" t="s">
        <v>491</v>
      </c>
      <c r="D412" s="46" t="s">
        <v>1130</v>
      </c>
    </row>
    <row r="413" spans="1:4" ht="15.6" x14ac:dyDescent="0.3">
      <c r="A413" s="45" t="s">
        <v>475</v>
      </c>
      <c r="B413" s="45" t="s">
        <v>490</v>
      </c>
      <c r="C413" s="45" t="s">
        <v>491</v>
      </c>
      <c r="D413" s="46" t="s">
        <v>1191</v>
      </c>
    </row>
    <row r="414" spans="1:4" ht="15.6" x14ac:dyDescent="0.3">
      <c r="A414" s="45" t="s">
        <v>475</v>
      </c>
      <c r="B414" s="45" t="s">
        <v>490</v>
      </c>
      <c r="C414" s="45" t="s">
        <v>491</v>
      </c>
      <c r="D414" s="46" t="s">
        <v>1181</v>
      </c>
    </row>
    <row r="415" spans="1:4" ht="15.6" x14ac:dyDescent="0.3">
      <c r="A415" s="45" t="s">
        <v>475</v>
      </c>
      <c r="B415" s="45" t="s">
        <v>490</v>
      </c>
      <c r="C415" s="45" t="s">
        <v>491</v>
      </c>
      <c r="D415" s="46" t="s">
        <v>1185</v>
      </c>
    </row>
    <row r="416" spans="1:4" ht="15.6" x14ac:dyDescent="0.3">
      <c r="A416" s="45" t="s">
        <v>475</v>
      </c>
      <c r="B416" s="45" t="s">
        <v>490</v>
      </c>
      <c r="C416" s="45" t="s">
        <v>491</v>
      </c>
      <c r="D416" s="48" t="s">
        <v>1263</v>
      </c>
    </row>
    <row r="417" spans="1:4" ht="15.6" x14ac:dyDescent="0.3">
      <c r="A417" s="45" t="s">
        <v>475</v>
      </c>
      <c r="B417" s="45" t="s">
        <v>490</v>
      </c>
      <c r="C417" s="45" t="s">
        <v>491</v>
      </c>
      <c r="D417" s="48" t="s">
        <v>1253</v>
      </c>
    </row>
    <row r="418" spans="1:4" ht="15.6" x14ac:dyDescent="0.3">
      <c r="A418" s="45" t="s">
        <v>475</v>
      </c>
      <c r="B418" s="45" t="s">
        <v>490</v>
      </c>
      <c r="C418" s="45" t="s">
        <v>491</v>
      </c>
      <c r="D418" s="48" t="s">
        <v>1255</v>
      </c>
    </row>
    <row r="419" spans="1:4" ht="15.6" x14ac:dyDescent="0.3">
      <c r="A419" s="45" t="s">
        <v>475</v>
      </c>
      <c r="B419" s="45" t="s">
        <v>490</v>
      </c>
      <c r="C419" s="45" t="s">
        <v>491</v>
      </c>
      <c r="D419" s="46" t="s">
        <v>1117</v>
      </c>
    </row>
    <row r="420" spans="1:4" ht="15.6" x14ac:dyDescent="0.3">
      <c r="A420" s="45" t="s">
        <v>475</v>
      </c>
      <c r="B420" s="45" t="s">
        <v>490</v>
      </c>
      <c r="C420" s="45" t="s">
        <v>491</v>
      </c>
      <c r="D420" s="46" t="s">
        <v>1147</v>
      </c>
    </row>
    <row r="421" spans="1:4" ht="15.6" x14ac:dyDescent="0.3">
      <c r="A421" s="45" t="s">
        <v>475</v>
      </c>
      <c r="B421" s="45" t="s">
        <v>490</v>
      </c>
      <c r="C421" s="45" t="s">
        <v>491</v>
      </c>
      <c r="D421" s="46" t="s">
        <v>1201</v>
      </c>
    </row>
    <row r="422" spans="1:4" ht="15.6" x14ac:dyDescent="0.3">
      <c r="A422" s="45" t="s">
        <v>475</v>
      </c>
      <c r="B422" s="45" t="s">
        <v>490</v>
      </c>
      <c r="C422" s="45" t="s">
        <v>491</v>
      </c>
      <c r="D422" s="46" t="s">
        <v>1203</v>
      </c>
    </row>
    <row r="423" spans="1:4" ht="15.6" x14ac:dyDescent="0.3">
      <c r="A423" s="45" t="s">
        <v>475</v>
      </c>
      <c r="B423" s="45" t="s">
        <v>490</v>
      </c>
      <c r="C423" s="45" t="s">
        <v>491</v>
      </c>
      <c r="D423" s="46" t="s">
        <v>1114</v>
      </c>
    </row>
    <row r="424" spans="1:4" ht="15.6" x14ac:dyDescent="0.3">
      <c r="A424" s="45" t="s">
        <v>475</v>
      </c>
      <c r="B424" s="45" t="s">
        <v>490</v>
      </c>
      <c r="C424" s="45" t="s">
        <v>491</v>
      </c>
      <c r="D424" s="46" t="s">
        <v>1232</v>
      </c>
    </row>
    <row r="425" spans="1:4" ht="15.6" x14ac:dyDescent="0.3">
      <c r="A425" s="45" t="s">
        <v>475</v>
      </c>
      <c r="B425" s="45" t="s">
        <v>490</v>
      </c>
      <c r="C425" s="45" t="s">
        <v>491</v>
      </c>
      <c r="D425" s="46" t="s">
        <v>1222</v>
      </c>
    </row>
    <row r="426" spans="1:4" ht="15.6" x14ac:dyDescent="0.3">
      <c r="A426" s="45" t="s">
        <v>475</v>
      </c>
      <c r="B426" s="45" t="s">
        <v>490</v>
      </c>
      <c r="C426" s="45" t="s">
        <v>491</v>
      </c>
      <c r="D426" s="46" t="s">
        <v>1131</v>
      </c>
    </row>
    <row r="427" spans="1:4" ht="15.6" x14ac:dyDescent="0.3">
      <c r="A427" s="45" t="s">
        <v>475</v>
      </c>
      <c r="B427" s="45" t="s">
        <v>490</v>
      </c>
      <c r="C427" s="45" t="s">
        <v>491</v>
      </c>
      <c r="D427" s="46" t="s">
        <v>1148</v>
      </c>
    </row>
    <row r="428" spans="1:4" ht="15.6" x14ac:dyDescent="0.3">
      <c r="A428" s="45" t="s">
        <v>475</v>
      </c>
      <c r="B428" s="45" t="s">
        <v>490</v>
      </c>
      <c r="C428" s="45" t="s">
        <v>491</v>
      </c>
      <c r="D428" s="46" t="s">
        <v>1122</v>
      </c>
    </row>
    <row r="429" spans="1:4" ht="15.6" x14ac:dyDescent="0.3">
      <c r="A429" s="45" t="s">
        <v>475</v>
      </c>
      <c r="B429" s="45" t="s">
        <v>490</v>
      </c>
      <c r="C429" s="45" t="s">
        <v>491</v>
      </c>
      <c r="D429" s="46" t="s">
        <v>1204</v>
      </c>
    </row>
    <row r="430" spans="1:4" ht="15.6" x14ac:dyDescent="0.3">
      <c r="A430" s="45" t="s">
        <v>475</v>
      </c>
      <c r="B430" s="45" t="s">
        <v>490</v>
      </c>
      <c r="C430" s="45" t="s">
        <v>491</v>
      </c>
      <c r="D430" s="46" t="s">
        <v>1146</v>
      </c>
    </row>
    <row r="431" spans="1:4" ht="15.6" x14ac:dyDescent="0.3">
      <c r="A431" s="45" t="s">
        <v>475</v>
      </c>
      <c r="B431" s="45" t="s">
        <v>490</v>
      </c>
      <c r="C431" s="45" t="s">
        <v>491</v>
      </c>
      <c r="D431" s="46" t="s">
        <v>1215</v>
      </c>
    </row>
    <row r="432" spans="1:4" ht="15.6" x14ac:dyDescent="0.3">
      <c r="A432" s="45" t="s">
        <v>475</v>
      </c>
      <c r="B432" s="45" t="s">
        <v>490</v>
      </c>
      <c r="C432" s="45" t="s">
        <v>491</v>
      </c>
      <c r="D432" s="46" t="s">
        <v>1219</v>
      </c>
    </row>
    <row r="433" spans="1:4" ht="15.6" x14ac:dyDescent="0.3">
      <c r="A433" s="45" t="s">
        <v>475</v>
      </c>
      <c r="B433" s="45" t="s">
        <v>490</v>
      </c>
      <c r="C433" s="45" t="s">
        <v>491</v>
      </c>
      <c r="D433" s="46" t="s">
        <v>1226</v>
      </c>
    </row>
    <row r="434" spans="1:4" ht="15.6" x14ac:dyDescent="0.3">
      <c r="A434" s="45" t="s">
        <v>475</v>
      </c>
      <c r="B434" s="45" t="s">
        <v>490</v>
      </c>
      <c r="C434" s="45" t="s">
        <v>491</v>
      </c>
      <c r="D434" s="46" t="s">
        <v>1245</v>
      </c>
    </row>
    <row r="435" spans="1:4" ht="15.6" x14ac:dyDescent="0.3">
      <c r="A435" s="45" t="s">
        <v>475</v>
      </c>
      <c r="B435" s="45" t="s">
        <v>490</v>
      </c>
      <c r="C435" s="45" t="s">
        <v>491</v>
      </c>
      <c r="D435" s="46" t="s">
        <v>1227</v>
      </c>
    </row>
    <row r="436" spans="1:4" ht="15.6" x14ac:dyDescent="0.3">
      <c r="A436" s="45" t="s">
        <v>475</v>
      </c>
      <c r="B436" s="45" t="s">
        <v>490</v>
      </c>
      <c r="C436" s="45" t="s">
        <v>491</v>
      </c>
      <c r="D436" s="46" t="s">
        <v>1224</v>
      </c>
    </row>
    <row r="437" spans="1:4" ht="15.6" x14ac:dyDescent="0.3">
      <c r="A437" s="45" t="s">
        <v>475</v>
      </c>
      <c r="B437" s="45" t="s">
        <v>490</v>
      </c>
      <c r="C437" s="45" t="s">
        <v>491</v>
      </c>
      <c r="D437" s="46" t="s">
        <v>1154</v>
      </c>
    </row>
    <row r="438" spans="1:4" ht="15.6" x14ac:dyDescent="0.3">
      <c r="A438" s="45" t="s">
        <v>475</v>
      </c>
      <c r="B438" s="45" t="s">
        <v>490</v>
      </c>
      <c r="C438" s="45" t="s">
        <v>491</v>
      </c>
      <c r="D438" s="46" t="s">
        <v>1247</v>
      </c>
    </row>
    <row r="439" spans="1:4" ht="15.6" x14ac:dyDescent="0.3">
      <c r="A439" s="45" t="s">
        <v>475</v>
      </c>
      <c r="B439" s="45" t="s">
        <v>490</v>
      </c>
      <c r="C439" s="45" t="s">
        <v>491</v>
      </c>
      <c r="D439" s="46" t="s">
        <v>1157</v>
      </c>
    </row>
    <row r="440" spans="1:4" ht="15.6" x14ac:dyDescent="0.3">
      <c r="A440" s="45" t="s">
        <v>475</v>
      </c>
      <c r="B440" s="45" t="s">
        <v>490</v>
      </c>
      <c r="C440" s="45" t="s">
        <v>491</v>
      </c>
      <c r="D440" s="46" t="s">
        <v>1198</v>
      </c>
    </row>
    <row r="441" spans="1:4" ht="15.6" x14ac:dyDescent="0.3">
      <c r="A441" s="45" t="s">
        <v>475</v>
      </c>
      <c r="B441" s="45" t="s">
        <v>490</v>
      </c>
      <c r="C441" s="45" t="s">
        <v>491</v>
      </c>
      <c r="D441" s="46" t="s">
        <v>1199</v>
      </c>
    </row>
    <row r="442" spans="1:4" ht="15.6" x14ac:dyDescent="0.3">
      <c r="A442" s="45" t="s">
        <v>475</v>
      </c>
      <c r="B442" s="45" t="s">
        <v>490</v>
      </c>
      <c r="C442" s="45" t="s">
        <v>491</v>
      </c>
      <c r="D442" s="46" t="s">
        <v>1126</v>
      </c>
    </row>
    <row r="443" spans="1:4" ht="15.6" x14ac:dyDescent="0.3">
      <c r="A443" s="45" t="s">
        <v>475</v>
      </c>
      <c r="B443" s="45" t="s">
        <v>490</v>
      </c>
      <c r="C443" s="45" t="s">
        <v>491</v>
      </c>
      <c r="D443" s="46" t="s">
        <v>1184</v>
      </c>
    </row>
    <row r="444" spans="1:4" ht="15.6" x14ac:dyDescent="0.3">
      <c r="A444" s="45" t="s">
        <v>475</v>
      </c>
      <c r="B444" s="45" t="s">
        <v>490</v>
      </c>
      <c r="C444" s="45" t="s">
        <v>491</v>
      </c>
      <c r="D444" s="46" t="s">
        <v>1221</v>
      </c>
    </row>
    <row r="445" spans="1:4" ht="15.6" x14ac:dyDescent="0.3">
      <c r="A445" s="45" t="s">
        <v>475</v>
      </c>
      <c r="B445" s="45" t="s">
        <v>490</v>
      </c>
      <c r="C445" s="45" t="s">
        <v>491</v>
      </c>
      <c r="D445" s="46" t="s">
        <v>1182</v>
      </c>
    </row>
    <row r="446" spans="1:4" ht="15.6" x14ac:dyDescent="0.3">
      <c r="A446" s="45" t="s">
        <v>475</v>
      </c>
      <c r="B446" s="45" t="s">
        <v>490</v>
      </c>
      <c r="C446" s="45" t="s">
        <v>491</v>
      </c>
      <c r="D446" s="46" t="s">
        <v>1205</v>
      </c>
    </row>
    <row r="447" spans="1:4" ht="15.6" x14ac:dyDescent="0.3">
      <c r="A447" s="45" t="s">
        <v>475</v>
      </c>
      <c r="B447" s="45" t="s">
        <v>490</v>
      </c>
      <c r="C447" s="45" t="s">
        <v>491</v>
      </c>
      <c r="D447" s="46" t="s">
        <v>1186</v>
      </c>
    </row>
    <row r="448" spans="1:4" ht="15.6" x14ac:dyDescent="0.3">
      <c r="A448" s="45" t="s">
        <v>475</v>
      </c>
      <c r="B448" s="45" t="s">
        <v>490</v>
      </c>
      <c r="C448" s="45" t="s">
        <v>491</v>
      </c>
      <c r="D448" s="46" t="s">
        <v>1118</v>
      </c>
    </row>
    <row r="449" spans="1:4" ht="15.6" x14ac:dyDescent="0.3">
      <c r="A449" s="45" t="s">
        <v>475</v>
      </c>
      <c r="B449" s="45" t="s">
        <v>490</v>
      </c>
      <c r="C449" s="45" t="s">
        <v>491</v>
      </c>
      <c r="D449" s="46" t="s">
        <v>1158</v>
      </c>
    </row>
    <row r="450" spans="1:4" ht="15.6" x14ac:dyDescent="0.3">
      <c r="A450" s="45" t="s">
        <v>475</v>
      </c>
      <c r="B450" s="45" t="s">
        <v>490</v>
      </c>
      <c r="C450" s="45" t="s">
        <v>491</v>
      </c>
      <c r="D450" s="48" t="s">
        <v>1261</v>
      </c>
    </row>
    <row r="451" spans="1:4" ht="15.6" x14ac:dyDescent="0.3">
      <c r="A451" s="45" t="s">
        <v>475</v>
      </c>
      <c r="B451" s="45" t="s">
        <v>490</v>
      </c>
      <c r="C451" s="45" t="s">
        <v>491</v>
      </c>
      <c r="D451" s="46" t="s">
        <v>1241</v>
      </c>
    </row>
    <row r="452" spans="1:4" ht="15.6" x14ac:dyDescent="0.3">
      <c r="A452" s="45" t="s">
        <v>475</v>
      </c>
      <c r="B452" s="45" t="s">
        <v>490</v>
      </c>
      <c r="C452" s="45" t="s">
        <v>491</v>
      </c>
      <c r="D452" s="47" t="s">
        <v>1250</v>
      </c>
    </row>
    <row r="453" spans="1:4" ht="15.6" x14ac:dyDescent="0.3">
      <c r="A453" s="45" t="s">
        <v>475</v>
      </c>
      <c r="B453" s="45" t="s">
        <v>490</v>
      </c>
      <c r="C453" s="45" t="s">
        <v>491</v>
      </c>
      <c r="D453" s="46" t="s">
        <v>1200</v>
      </c>
    </row>
    <row r="454" spans="1:4" ht="15.6" x14ac:dyDescent="0.3">
      <c r="A454" s="45" t="s">
        <v>475</v>
      </c>
      <c r="B454" s="45" t="s">
        <v>490</v>
      </c>
      <c r="C454" s="45" t="s">
        <v>491</v>
      </c>
      <c r="D454" s="48" t="s">
        <v>1254</v>
      </c>
    </row>
    <row r="455" spans="1:4" ht="15.6" x14ac:dyDescent="0.3">
      <c r="A455" s="45" t="s">
        <v>475</v>
      </c>
      <c r="B455" s="45" t="s">
        <v>490</v>
      </c>
      <c r="C455" s="45" t="s">
        <v>491</v>
      </c>
      <c r="D455" s="46" t="s">
        <v>1196</v>
      </c>
    </row>
    <row r="456" spans="1:4" ht="15.6" x14ac:dyDescent="0.3">
      <c r="A456" s="45" t="s">
        <v>475</v>
      </c>
      <c r="B456" s="45" t="s">
        <v>490</v>
      </c>
      <c r="C456" s="45" t="s">
        <v>491</v>
      </c>
      <c r="D456" s="46" t="s">
        <v>1189</v>
      </c>
    </row>
    <row r="457" spans="1:4" ht="15.6" x14ac:dyDescent="0.3">
      <c r="A457" s="45" t="s">
        <v>475</v>
      </c>
      <c r="B457" s="45" t="s">
        <v>490</v>
      </c>
      <c r="C457" s="45" t="s">
        <v>491</v>
      </c>
      <c r="D457" s="46" t="s">
        <v>1187</v>
      </c>
    </row>
    <row r="458" spans="1:4" ht="15.6" x14ac:dyDescent="0.3">
      <c r="A458" s="45" t="s">
        <v>475</v>
      </c>
      <c r="B458" s="45" t="s">
        <v>490</v>
      </c>
      <c r="C458" s="45" t="s">
        <v>491</v>
      </c>
      <c r="D458" s="47" t="s">
        <v>1252</v>
      </c>
    </row>
    <row r="459" spans="1:4" ht="15.6" x14ac:dyDescent="0.3">
      <c r="A459" s="45" t="s">
        <v>475</v>
      </c>
      <c r="B459" s="45" t="s">
        <v>490</v>
      </c>
      <c r="C459" s="45" t="s">
        <v>491</v>
      </c>
      <c r="D459" s="46" t="s">
        <v>1133</v>
      </c>
    </row>
    <row r="460" spans="1:4" ht="15.6" x14ac:dyDescent="0.3">
      <c r="A460" s="45" t="s">
        <v>475</v>
      </c>
      <c r="B460" s="45" t="s">
        <v>490</v>
      </c>
      <c r="C460" s="45" t="s">
        <v>491</v>
      </c>
      <c r="D460" s="46" t="s">
        <v>1171</v>
      </c>
    </row>
    <row r="461" spans="1:4" ht="15.6" x14ac:dyDescent="0.3">
      <c r="A461" s="45" t="s">
        <v>475</v>
      </c>
      <c r="B461" s="45" t="s">
        <v>490</v>
      </c>
      <c r="C461" s="45" t="s">
        <v>491</v>
      </c>
      <c r="D461" s="46" t="s">
        <v>1170</v>
      </c>
    </row>
    <row r="462" spans="1:4" ht="15.6" x14ac:dyDescent="0.3">
      <c r="A462" s="45" t="s">
        <v>475</v>
      </c>
      <c r="B462" s="45" t="s">
        <v>490</v>
      </c>
      <c r="C462" s="45" t="s">
        <v>491</v>
      </c>
      <c r="D462" s="46" t="s">
        <v>1124</v>
      </c>
    </row>
    <row r="463" spans="1:4" ht="15.6" x14ac:dyDescent="0.3">
      <c r="A463" s="45" t="s">
        <v>475</v>
      </c>
      <c r="B463" s="45" t="s">
        <v>490</v>
      </c>
      <c r="C463" s="45" t="s">
        <v>491</v>
      </c>
      <c r="D463" s="46" t="s">
        <v>1211</v>
      </c>
    </row>
    <row r="464" spans="1:4" ht="15.6" x14ac:dyDescent="0.3">
      <c r="A464" s="45" t="s">
        <v>475</v>
      </c>
      <c r="B464" s="45" t="s">
        <v>490</v>
      </c>
      <c r="C464" s="45" t="s">
        <v>491</v>
      </c>
      <c r="D464" s="48" t="s">
        <v>1262</v>
      </c>
    </row>
    <row r="465" spans="1:4" ht="15.6" x14ac:dyDescent="0.3">
      <c r="A465" s="45" t="s">
        <v>475</v>
      </c>
      <c r="B465" s="45" t="s">
        <v>490</v>
      </c>
      <c r="C465" s="45" t="s">
        <v>491</v>
      </c>
      <c r="D465" s="48" t="s">
        <v>1264</v>
      </c>
    </row>
    <row r="466" spans="1:4" ht="15.6" x14ac:dyDescent="0.3">
      <c r="A466" s="45" t="s">
        <v>475</v>
      </c>
      <c r="B466" s="45" t="s">
        <v>490</v>
      </c>
      <c r="C466" s="45" t="s">
        <v>491</v>
      </c>
      <c r="D466" s="46" t="s">
        <v>1167</v>
      </c>
    </row>
    <row r="467" spans="1:4" ht="15.6" x14ac:dyDescent="0.3">
      <c r="A467" s="45" t="s">
        <v>475</v>
      </c>
      <c r="B467" s="45" t="s">
        <v>490</v>
      </c>
      <c r="C467" s="45" t="s">
        <v>491</v>
      </c>
      <c r="D467" s="46" t="s">
        <v>1236</v>
      </c>
    </row>
    <row r="468" spans="1:4" ht="15.6" x14ac:dyDescent="0.3">
      <c r="A468" s="45" t="s">
        <v>475</v>
      </c>
      <c r="B468" s="45" t="s">
        <v>490</v>
      </c>
      <c r="C468" s="45" t="s">
        <v>491</v>
      </c>
      <c r="D468" s="46" t="s">
        <v>1229</v>
      </c>
    </row>
    <row r="469" spans="1:4" ht="15.6" x14ac:dyDescent="0.3">
      <c r="A469" s="45" t="s">
        <v>475</v>
      </c>
      <c r="B469" s="45" t="s">
        <v>490</v>
      </c>
      <c r="C469" s="45" t="s">
        <v>491</v>
      </c>
      <c r="D469" s="46" t="s">
        <v>1242</v>
      </c>
    </row>
    <row r="470" spans="1:4" ht="15.6" x14ac:dyDescent="0.3">
      <c r="A470" s="45" t="s">
        <v>475</v>
      </c>
      <c r="B470" s="45" t="s">
        <v>490</v>
      </c>
      <c r="C470" s="45" t="s">
        <v>491</v>
      </c>
      <c r="D470" s="46" t="s">
        <v>1172</v>
      </c>
    </row>
    <row r="471" spans="1:4" ht="15.6" x14ac:dyDescent="0.3">
      <c r="A471" s="45" t="s">
        <v>475</v>
      </c>
      <c r="B471" s="45" t="s">
        <v>490</v>
      </c>
      <c r="C471" s="45" t="s">
        <v>491</v>
      </c>
      <c r="D471" s="46" t="s">
        <v>1138</v>
      </c>
    </row>
    <row r="472" spans="1:4" ht="15.6" x14ac:dyDescent="0.3">
      <c r="A472" s="45" t="s">
        <v>475</v>
      </c>
      <c r="B472" s="45" t="s">
        <v>490</v>
      </c>
      <c r="C472" s="45" t="s">
        <v>491</v>
      </c>
      <c r="D472" s="46" t="s">
        <v>1175</v>
      </c>
    </row>
    <row r="473" spans="1:4" ht="15.6" x14ac:dyDescent="0.3">
      <c r="A473" s="45" t="s">
        <v>475</v>
      </c>
      <c r="B473" s="45" t="s">
        <v>490</v>
      </c>
      <c r="C473" s="45" t="s">
        <v>491</v>
      </c>
      <c r="D473" s="46" t="s">
        <v>1178</v>
      </c>
    </row>
    <row r="474" spans="1:4" ht="15.6" x14ac:dyDescent="0.3">
      <c r="A474" s="45" t="s">
        <v>475</v>
      </c>
      <c r="B474" s="45" t="s">
        <v>490</v>
      </c>
      <c r="C474" s="45" t="s">
        <v>491</v>
      </c>
      <c r="D474" s="46" t="s">
        <v>1135</v>
      </c>
    </row>
    <row r="475" spans="1:4" ht="15.6" x14ac:dyDescent="0.3">
      <c r="A475" s="45" t="s">
        <v>475</v>
      </c>
      <c r="B475" s="45" t="s">
        <v>490</v>
      </c>
      <c r="C475" s="45" t="s">
        <v>491</v>
      </c>
      <c r="D475" s="46" t="s">
        <v>1161</v>
      </c>
    </row>
    <row r="476" spans="1:4" ht="15.6" x14ac:dyDescent="0.3">
      <c r="A476" s="45" t="s">
        <v>475</v>
      </c>
      <c r="B476" s="45" t="s">
        <v>490</v>
      </c>
      <c r="C476" s="45" t="s">
        <v>491</v>
      </c>
      <c r="D476" s="46" t="s">
        <v>1141</v>
      </c>
    </row>
    <row r="477" spans="1:4" ht="15.6" x14ac:dyDescent="0.3">
      <c r="A477" s="45" t="s">
        <v>475</v>
      </c>
      <c r="B477" s="45" t="s">
        <v>490</v>
      </c>
      <c r="C477" s="45" t="s">
        <v>491</v>
      </c>
      <c r="D477" s="46" t="s">
        <v>1230</v>
      </c>
    </row>
    <row r="478" spans="1:4" ht="15.6" x14ac:dyDescent="0.3">
      <c r="A478" s="45" t="s">
        <v>475</v>
      </c>
      <c r="B478" s="45" t="s">
        <v>490</v>
      </c>
      <c r="C478" s="45" t="s">
        <v>491</v>
      </c>
      <c r="D478" s="46" t="s">
        <v>1234</v>
      </c>
    </row>
    <row r="479" spans="1:4" ht="15.6" x14ac:dyDescent="0.3">
      <c r="A479" s="45" t="s">
        <v>475</v>
      </c>
      <c r="B479" s="45" t="s">
        <v>490</v>
      </c>
      <c r="C479" s="45" t="s">
        <v>491</v>
      </c>
      <c r="D479" s="46" t="s">
        <v>1188</v>
      </c>
    </row>
    <row r="480" spans="1:4" ht="15.6" x14ac:dyDescent="0.3">
      <c r="A480" s="45" t="s">
        <v>475</v>
      </c>
      <c r="B480" s="45" t="s">
        <v>490</v>
      </c>
      <c r="C480" s="45" t="s">
        <v>491</v>
      </c>
      <c r="D480" s="48" t="s">
        <v>1259</v>
      </c>
    </row>
    <row r="481" spans="1:4" ht="15.6" x14ac:dyDescent="0.3">
      <c r="A481" s="45" t="s">
        <v>475</v>
      </c>
      <c r="B481" s="45" t="s">
        <v>490</v>
      </c>
      <c r="C481" s="45" t="s">
        <v>491</v>
      </c>
      <c r="D481" s="46" t="s">
        <v>1235</v>
      </c>
    </row>
    <row r="482" spans="1:4" ht="15.6" x14ac:dyDescent="0.3">
      <c r="A482" s="45" t="s">
        <v>475</v>
      </c>
      <c r="B482" s="48" t="s">
        <v>495</v>
      </c>
      <c r="C482" s="45" t="s">
        <v>496</v>
      </c>
      <c r="D482" s="48" t="s">
        <v>1476</v>
      </c>
    </row>
    <row r="483" spans="1:4" ht="15.6" x14ac:dyDescent="0.3">
      <c r="A483" s="45" t="s">
        <v>475</v>
      </c>
      <c r="B483" s="48" t="s">
        <v>495</v>
      </c>
      <c r="C483" s="45" t="s">
        <v>496</v>
      </c>
      <c r="D483" s="48" t="s">
        <v>1471</v>
      </c>
    </row>
    <row r="484" spans="1:4" ht="15.6" x14ac:dyDescent="0.3">
      <c r="A484" s="45" t="s">
        <v>475</v>
      </c>
      <c r="B484" s="48" t="s">
        <v>495</v>
      </c>
      <c r="C484" s="45" t="s">
        <v>496</v>
      </c>
      <c r="D484" s="48" t="s">
        <v>1475</v>
      </c>
    </row>
    <row r="485" spans="1:4" ht="15.6" x14ac:dyDescent="0.3">
      <c r="A485" s="45" t="s">
        <v>475</v>
      </c>
      <c r="B485" s="48" t="s">
        <v>495</v>
      </c>
      <c r="C485" s="45" t="s">
        <v>496</v>
      </c>
      <c r="D485" s="48" t="s">
        <v>1470</v>
      </c>
    </row>
    <row r="486" spans="1:4" ht="15.6" x14ac:dyDescent="0.3">
      <c r="A486" s="45" t="s">
        <v>475</v>
      </c>
      <c r="B486" s="48" t="s">
        <v>495</v>
      </c>
      <c r="C486" s="45" t="s">
        <v>496</v>
      </c>
      <c r="D486" s="48" t="s">
        <v>502</v>
      </c>
    </row>
    <row r="487" spans="1:4" ht="15.6" x14ac:dyDescent="0.3">
      <c r="A487" s="45" t="s">
        <v>475</v>
      </c>
      <c r="B487" s="48" t="s">
        <v>495</v>
      </c>
      <c r="C487" s="45" t="s">
        <v>496</v>
      </c>
      <c r="D487" s="48" t="s">
        <v>497</v>
      </c>
    </row>
    <row r="488" spans="1:4" ht="15.6" x14ac:dyDescent="0.3">
      <c r="A488" s="45" t="s">
        <v>475</v>
      </c>
      <c r="B488" s="48" t="s">
        <v>495</v>
      </c>
      <c r="C488" s="45" t="s">
        <v>496</v>
      </c>
      <c r="D488" s="48" t="s">
        <v>1477</v>
      </c>
    </row>
    <row r="489" spans="1:4" ht="15.6" x14ac:dyDescent="0.3">
      <c r="A489" s="45" t="s">
        <v>475</v>
      </c>
      <c r="B489" s="48" t="s">
        <v>495</v>
      </c>
      <c r="C489" s="45" t="s">
        <v>496</v>
      </c>
      <c r="D489" s="48" t="s">
        <v>1474</v>
      </c>
    </row>
    <row r="490" spans="1:4" ht="15.6" x14ac:dyDescent="0.3">
      <c r="A490" s="45" t="s">
        <v>475</v>
      </c>
      <c r="B490" s="48" t="s">
        <v>495</v>
      </c>
      <c r="C490" s="45" t="s">
        <v>1473</v>
      </c>
      <c r="D490" s="48" t="s">
        <v>1481</v>
      </c>
    </row>
    <row r="491" spans="1:4" ht="15.6" x14ac:dyDescent="0.3">
      <c r="A491" s="45" t="s">
        <v>475</v>
      </c>
      <c r="B491" s="48" t="s">
        <v>495</v>
      </c>
      <c r="C491" s="45" t="s">
        <v>1473</v>
      </c>
      <c r="D491" s="48" t="s">
        <v>1478</v>
      </c>
    </row>
    <row r="492" spans="1:4" ht="15.6" x14ac:dyDescent="0.3">
      <c r="A492" s="45" t="s">
        <v>475</v>
      </c>
      <c r="B492" s="48" t="s">
        <v>495</v>
      </c>
      <c r="C492" s="45" t="s">
        <v>1473</v>
      </c>
      <c r="D492" s="48" t="s">
        <v>1472</v>
      </c>
    </row>
    <row r="493" spans="1:4" ht="15.6" x14ac:dyDescent="0.3">
      <c r="A493" s="45" t="s">
        <v>475</v>
      </c>
      <c r="B493" s="48" t="s">
        <v>495</v>
      </c>
      <c r="C493" s="45" t="s">
        <v>1473</v>
      </c>
      <c r="D493" s="48" t="s">
        <v>1479</v>
      </c>
    </row>
    <row r="494" spans="1:4" ht="15.6" x14ac:dyDescent="0.3">
      <c r="A494" s="45" t="s">
        <v>475</v>
      </c>
      <c r="B494" s="48" t="s">
        <v>495</v>
      </c>
      <c r="C494" s="45" t="s">
        <v>1473</v>
      </c>
      <c r="D494" s="48" t="s">
        <v>1480</v>
      </c>
    </row>
    <row r="495" spans="1:4" ht="15.6" x14ac:dyDescent="0.3">
      <c r="A495" s="45" t="s">
        <v>475</v>
      </c>
      <c r="B495" s="48" t="s">
        <v>495</v>
      </c>
      <c r="C495" s="45" t="s">
        <v>498</v>
      </c>
      <c r="D495" s="48" t="s">
        <v>503</v>
      </c>
    </row>
    <row r="496" spans="1:4" ht="15.6" x14ac:dyDescent="0.3">
      <c r="A496" s="45" t="s">
        <v>475</v>
      </c>
      <c r="B496" s="48" t="s">
        <v>495</v>
      </c>
      <c r="C496" s="45" t="s">
        <v>498</v>
      </c>
      <c r="D496" s="48" t="s">
        <v>499</v>
      </c>
    </row>
    <row r="497" spans="1:4" ht="15.6" x14ac:dyDescent="0.3">
      <c r="A497" s="45" t="s">
        <v>475</v>
      </c>
      <c r="B497" s="48" t="s">
        <v>495</v>
      </c>
      <c r="C497" s="45" t="s">
        <v>500</v>
      </c>
      <c r="D497" s="48" t="s">
        <v>504</v>
      </c>
    </row>
    <row r="498" spans="1:4" ht="15.6" x14ac:dyDescent="0.3">
      <c r="A498" s="45" t="s">
        <v>475</v>
      </c>
      <c r="B498" s="48" t="s">
        <v>495</v>
      </c>
      <c r="C498" s="45" t="s">
        <v>500</v>
      </c>
      <c r="D498" s="48" t="s">
        <v>501</v>
      </c>
    </row>
    <row r="499" spans="1:4" ht="15.6" x14ac:dyDescent="0.3">
      <c r="A499" s="45" t="s">
        <v>475</v>
      </c>
      <c r="B499" s="48" t="s">
        <v>505</v>
      </c>
      <c r="C499" s="45" t="s">
        <v>506</v>
      </c>
      <c r="D499" s="48" t="s">
        <v>507</v>
      </c>
    </row>
    <row r="500" spans="1:4" ht="15.6" x14ac:dyDescent="0.3">
      <c r="A500" s="45" t="s">
        <v>475</v>
      </c>
      <c r="B500" s="45" t="s">
        <v>505</v>
      </c>
      <c r="C500" s="45" t="s">
        <v>506</v>
      </c>
      <c r="D500" s="46" t="s">
        <v>1482</v>
      </c>
    </row>
    <row r="501" spans="1:4" ht="15.6" x14ac:dyDescent="0.3">
      <c r="A501" s="45" t="s">
        <v>475</v>
      </c>
      <c r="B501" s="45" t="s">
        <v>505</v>
      </c>
      <c r="C501" s="45" t="s">
        <v>1485</v>
      </c>
      <c r="D501" s="46">
        <v>0</v>
      </c>
    </row>
    <row r="502" spans="1:4" ht="15.6" x14ac:dyDescent="0.3">
      <c r="A502" s="45" t="s">
        <v>475</v>
      </c>
      <c r="B502" s="45" t="s">
        <v>505</v>
      </c>
      <c r="C502" s="45" t="s">
        <v>1485</v>
      </c>
      <c r="D502" s="46" t="s">
        <v>1488</v>
      </c>
    </row>
    <row r="503" spans="1:4" ht="15.6" x14ac:dyDescent="0.3">
      <c r="A503" s="45" t="s">
        <v>475</v>
      </c>
      <c r="B503" s="45" t="s">
        <v>505</v>
      </c>
      <c r="C503" s="45" t="s">
        <v>1485</v>
      </c>
      <c r="D503" s="46" t="s">
        <v>1487</v>
      </c>
    </row>
    <row r="504" spans="1:4" ht="15.6" x14ac:dyDescent="0.3">
      <c r="A504" s="45" t="s">
        <v>475</v>
      </c>
      <c r="B504" s="45" t="s">
        <v>505</v>
      </c>
      <c r="C504" s="45" t="s">
        <v>1485</v>
      </c>
      <c r="D504" s="46" t="s">
        <v>1486</v>
      </c>
    </row>
    <row r="505" spans="1:4" ht="15.6" x14ac:dyDescent="0.3">
      <c r="A505" s="45" t="s">
        <v>475</v>
      </c>
      <c r="B505" s="45" t="s">
        <v>505</v>
      </c>
      <c r="C505" s="45" t="s">
        <v>1485</v>
      </c>
      <c r="D505" s="46" t="s">
        <v>1489</v>
      </c>
    </row>
    <row r="506" spans="1:4" ht="15.6" x14ac:dyDescent="0.3">
      <c r="A506" s="45" t="s">
        <v>475</v>
      </c>
      <c r="B506" s="45" t="s">
        <v>505</v>
      </c>
      <c r="C506" s="45" t="s">
        <v>524</v>
      </c>
      <c r="D506" s="48" t="s">
        <v>525</v>
      </c>
    </row>
    <row r="507" spans="1:4" ht="15.6" x14ac:dyDescent="0.3">
      <c r="A507" s="45" t="s">
        <v>475</v>
      </c>
      <c r="B507" s="45" t="s">
        <v>505</v>
      </c>
      <c r="C507" s="45" t="s">
        <v>524</v>
      </c>
      <c r="D507" s="48" t="s">
        <v>1505</v>
      </c>
    </row>
    <row r="508" spans="1:4" ht="15.6" x14ac:dyDescent="0.3">
      <c r="A508" s="45" t="s">
        <v>475</v>
      </c>
      <c r="B508" s="45" t="s">
        <v>505</v>
      </c>
      <c r="C508" s="45" t="s">
        <v>524</v>
      </c>
      <c r="D508" s="48" t="s">
        <v>1506</v>
      </c>
    </row>
    <row r="509" spans="1:4" ht="15.6" x14ac:dyDescent="0.3">
      <c r="A509" s="46" t="s">
        <v>475</v>
      </c>
      <c r="B509" s="52" t="s">
        <v>505</v>
      </c>
      <c r="C509" s="45" t="s">
        <v>515</v>
      </c>
      <c r="D509" s="52" t="s">
        <v>521</v>
      </c>
    </row>
    <row r="510" spans="1:4" ht="15.6" x14ac:dyDescent="0.3">
      <c r="A510" s="45" t="s">
        <v>475</v>
      </c>
      <c r="B510" s="45" t="s">
        <v>505</v>
      </c>
      <c r="C510" s="45" t="s">
        <v>515</v>
      </c>
      <c r="D510" s="46" t="s">
        <v>1491</v>
      </c>
    </row>
    <row r="511" spans="1:4" ht="15.6" x14ac:dyDescent="0.3">
      <c r="A511" s="45" t="s">
        <v>475</v>
      </c>
      <c r="B511" s="45" t="s">
        <v>505</v>
      </c>
      <c r="C511" s="45" t="s">
        <v>515</v>
      </c>
      <c r="D511" s="46" t="s">
        <v>517</v>
      </c>
    </row>
    <row r="512" spans="1:4" ht="15.6" x14ac:dyDescent="0.3">
      <c r="A512" s="45" t="s">
        <v>475</v>
      </c>
      <c r="B512" s="45" t="s">
        <v>505</v>
      </c>
      <c r="C512" s="45" t="s">
        <v>515</v>
      </c>
      <c r="D512" s="46" t="s">
        <v>516</v>
      </c>
    </row>
    <row r="513" spans="1:4" ht="15.6" x14ac:dyDescent="0.3">
      <c r="A513" s="46" t="s">
        <v>475</v>
      </c>
      <c r="B513" s="52" t="s">
        <v>505</v>
      </c>
      <c r="C513" s="45" t="s">
        <v>515</v>
      </c>
      <c r="D513" s="46" t="s">
        <v>522</v>
      </c>
    </row>
    <row r="514" spans="1:4" ht="15.6" x14ac:dyDescent="0.3">
      <c r="A514" s="45" t="s">
        <v>475</v>
      </c>
      <c r="B514" s="45" t="s">
        <v>505</v>
      </c>
      <c r="C514" s="45" t="s">
        <v>515</v>
      </c>
      <c r="D514" s="46" t="s">
        <v>1500</v>
      </c>
    </row>
    <row r="515" spans="1:4" ht="15.6" x14ac:dyDescent="0.3">
      <c r="A515" s="45" t="s">
        <v>475</v>
      </c>
      <c r="B515" s="45" t="s">
        <v>505</v>
      </c>
      <c r="C515" s="45" t="s">
        <v>515</v>
      </c>
      <c r="D515" s="46" t="s">
        <v>508</v>
      </c>
    </row>
    <row r="516" spans="1:4" ht="15.6" x14ac:dyDescent="0.3">
      <c r="A516" s="45" t="s">
        <v>475</v>
      </c>
      <c r="B516" s="45" t="s">
        <v>505</v>
      </c>
      <c r="C516" s="45" t="s">
        <v>515</v>
      </c>
      <c r="D516" s="46" t="s">
        <v>1495</v>
      </c>
    </row>
    <row r="517" spans="1:4" ht="15.6" x14ac:dyDescent="0.3">
      <c r="A517" s="45" t="s">
        <v>475</v>
      </c>
      <c r="B517" s="45" t="s">
        <v>505</v>
      </c>
      <c r="C517" s="45" t="s">
        <v>515</v>
      </c>
      <c r="D517" s="46" t="s">
        <v>1498</v>
      </c>
    </row>
    <row r="518" spans="1:4" ht="15.6" x14ac:dyDescent="0.3">
      <c r="A518" s="45" t="s">
        <v>475</v>
      </c>
      <c r="B518" s="45" t="s">
        <v>505</v>
      </c>
      <c r="C518" s="45" t="s">
        <v>515</v>
      </c>
      <c r="D518" s="46" t="s">
        <v>1496</v>
      </c>
    </row>
    <row r="519" spans="1:4" ht="15.6" x14ac:dyDescent="0.3">
      <c r="A519" s="45" t="s">
        <v>475</v>
      </c>
      <c r="B519" s="45" t="s">
        <v>505</v>
      </c>
      <c r="C519" s="45" t="s">
        <v>515</v>
      </c>
      <c r="D519" s="46" t="s">
        <v>519</v>
      </c>
    </row>
    <row r="520" spans="1:4" ht="15.6" x14ac:dyDescent="0.3">
      <c r="A520" s="45" t="s">
        <v>475</v>
      </c>
      <c r="B520" s="45" t="s">
        <v>505</v>
      </c>
      <c r="C520" s="45" t="s">
        <v>515</v>
      </c>
      <c r="D520" s="46" t="s">
        <v>1490</v>
      </c>
    </row>
    <row r="521" spans="1:4" ht="15.6" x14ac:dyDescent="0.3">
      <c r="A521" s="45" t="s">
        <v>475</v>
      </c>
      <c r="B521" s="45" t="s">
        <v>505</v>
      </c>
      <c r="C521" s="45" t="s">
        <v>515</v>
      </c>
      <c r="D521" s="46" t="s">
        <v>518</v>
      </c>
    </row>
    <row r="522" spans="1:4" ht="15.6" x14ac:dyDescent="0.3">
      <c r="A522" s="45" t="s">
        <v>475</v>
      </c>
      <c r="B522" s="45" t="s">
        <v>505</v>
      </c>
      <c r="C522" s="45" t="s">
        <v>515</v>
      </c>
      <c r="D522" s="46" t="s">
        <v>1492</v>
      </c>
    </row>
    <row r="523" spans="1:4" ht="15.6" x14ac:dyDescent="0.3">
      <c r="A523" s="45" t="s">
        <v>475</v>
      </c>
      <c r="B523" s="45" t="s">
        <v>505</v>
      </c>
      <c r="C523" s="45" t="s">
        <v>515</v>
      </c>
      <c r="D523" s="46" t="s">
        <v>1497</v>
      </c>
    </row>
    <row r="524" spans="1:4" ht="15.6" x14ac:dyDescent="0.3">
      <c r="A524" s="45" t="s">
        <v>475</v>
      </c>
      <c r="B524" s="45" t="s">
        <v>505</v>
      </c>
      <c r="C524" s="45" t="s">
        <v>515</v>
      </c>
      <c r="D524" s="46" t="s">
        <v>1499</v>
      </c>
    </row>
    <row r="525" spans="1:4" ht="15.6" x14ac:dyDescent="0.3">
      <c r="A525" s="45" t="s">
        <v>475</v>
      </c>
      <c r="B525" s="45" t="s">
        <v>505</v>
      </c>
      <c r="C525" s="45" t="s">
        <v>515</v>
      </c>
      <c r="D525" s="46" t="s">
        <v>520</v>
      </c>
    </row>
    <row r="526" spans="1:4" ht="15.6" x14ac:dyDescent="0.3">
      <c r="A526" s="45" t="s">
        <v>475</v>
      </c>
      <c r="B526" s="45" t="s">
        <v>505</v>
      </c>
      <c r="C526" s="45" t="s">
        <v>515</v>
      </c>
      <c r="D526" s="46" t="s">
        <v>1493</v>
      </c>
    </row>
    <row r="527" spans="1:4" ht="15.6" x14ac:dyDescent="0.3">
      <c r="A527" s="45" t="s">
        <v>475</v>
      </c>
      <c r="B527" s="48" t="s">
        <v>505</v>
      </c>
      <c r="C527" s="45" t="s">
        <v>515</v>
      </c>
      <c r="D527" s="48" t="s">
        <v>1512</v>
      </c>
    </row>
    <row r="528" spans="1:4" ht="15.6" x14ac:dyDescent="0.3">
      <c r="A528" s="46" t="s">
        <v>475</v>
      </c>
      <c r="B528" s="52" t="s">
        <v>505</v>
      </c>
      <c r="C528" s="45" t="s">
        <v>515</v>
      </c>
      <c r="D528" s="46" t="s">
        <v>523</v>
      </c>
    </row>
    <row r="529" spans="1:4" ht="15.6" x14ac:dyDescent="0.3">
      <c r="A529" s="45" t="s">
        <v>475</v>
      </c>
      <c r="B529" s="45" t="s">
        <v>505</v>
      </c>
      <c r="C529" s="45" t="s">
        <v>515</v>
      </c>
      <c r="D529" s="46" t="s">
        <v>1494</v>
      </c>
    </row>
    <row r="530" spans="1:4" ht="15.6" x14ac:dyDescent="0.3">
      <c r="A530" s="46" t="s">
        <v>475</v>
      </c>
      <c r="B530" s="52" t="s">
        <v>505</v>
      </c>
      <c r="C530" s="45" t="s">
        <v>1501</v>
      </c>
      <c r="D530" s="46" t="s">
        <v>1502</v>
      </c>
    </row>
    <row r="531" spans="1:4" ht="15.6" x14ac:dyDescent="0.3">
      <c r="A531" s="45" t="s">
        <v>475</v>
      </c>
      <c r="B531" s="45" t="s">
        <v>505</v>
      </c>
      <c r="C531" s="45" t="s">
        <v>1501</v>
      </c>
      <c r="D531" s="48" t="s">
        <v>1503</v>
      </c>
    </row>
    <row r="532" spans="1:4" ht="15.6" x14ac:dyDescent="0.3">
      <c r="A532" s="45" t="s">
        <v>475</v>
      </c>
      <c r="B532" s="45" t="s">
        <v>505</v>
      </c>
      <c r="C532" s="45" t="s">
        <v>1501</v>
      </c>
      <c r="D532" s="48" t="s">
        <v>1504</v>
      </c>
    </row>
    <row r="533" spans="1:4" ht="15.6" x14ac:dyDescent="0.3">
      <c r="A533" s="45" t="s">
        <v>475</v>
      </c>
      <c r="B533" s="48" t="s">
        <v>505</v>
      </c>
      <c r="C533" s="45" t="s">
        <v>526</v>
      </c>
      <c r="D533" s="48" t="s">
        <v>1511</v>
      </c>
    </row>
    <row r="534" spans="1:4" ht="15.6" x14ac:dyDescent="0.3">
      <c r="A534" s="45" t="s">
        <v>475</v>
      </c>
      <c r="B534" s="48" t="s">
        <v>505</v>
      </c>
      <c r="C534" s="45" t="s">
        <v>526</v>
      </c>
      <c r="D534" s="46" t="s">
        <v>1507</v>
      </c>
    </row>
    <row r="535" spans="1:4" ht="15.6" x14ac:dyDescent="0.3">
      <c r="A535" s="45" t="s">
        <v>475</v>
      </c>
      <c r="B535" s="48" t="s">
        <v>505</v>
      </c>
      <c r="C535" s="45" t="s">
        <v>526</v>
      </c>
      <c r="D535" s="46" t="s">
        <v>1508</v>
      </c>
    </row>
    <row r="536" spans="1:4" ht="15.6" x14ac:dyDescent="0.3">
      <c r="A536" s="45" t="s">
        <v>475</v>
      </c>
      <c r="B536" s="45" t="s">
        <v>505</v>
      </c>
      <c r="C536" s="45" t="s">
        <v>526</v>
      </c>
      <c r="D536" s="48" t="s">
        <v>527</v>
      </c>
    </row>
    <row r="537" spans="1:4" ht="15.6" x14ac:dyDescent="0.3">
      <c r="A537" s="45" t="s">
        <v>475</v>
      </c>
      <c r="B537" s="48" t="s">
        <v>505</v>
      </c>
      <c r="C537" s="45" t="s">
        <v>526</v>
      </c>
      <c r="D537" s="46" t="s">
        <v>1509</v>
      </c>
    </row>
    <row r="538" spans="1:4" ht="15.6" x14ac:dyDescent="0.3">
      <c r="A538" s="45" t="s">
        <v>475</v>
      </c>
      <c r="B538" s="48" t="s">
        <v>505</v>
      </c>
      <c r="C538" s="45" t="s">
        <v>526</v>
      </c>
      <c r="D538" s="48" t="s">
        <v>1510</v>
      </c>
    </row>
    <row r="539" spans="1:4" ht="15.6" x14ac:dyDescent="0.3">
      <c r="A539" s="45" t="s">
        <v>475</v>
      </c>
      <c r="B539" s="45" t="s">
        <v>505</v>
      </c>
      <c r="C539" s="45" t="s">
        <v>509</v>
      </c>
      <c r="D539" s="46" t="s">
        <v>1483</v>
      </c>
    </row>
    <row r="540" spans="1:4" ht="15.6" x14ac:dyDescent="0.3">
      <c r="A540" s="45" t="s">
        <v>475</v>
      </c>
      <c r="B540" s="45" t="s">
        <v>505</v>
      </c>
      <c r="C540" s="45" t="s">
        <v>509</v>
      </c>
      <c r="D540" s="46" t="s">
        <v>510</v>
      </c>
    </row>
    <row r="541" spans="1:4" ht="15.6" x14ac:dyDescent="0.3">
      <c r="A541" s="45" t="s">
        <v>475</v>
      </c>
      <c r="B541" s="45" t="s">
        <v>505</v>
      </c>
      <c r="C541" s="45" t="s">
        <v>509</v>
      </c>
      <c r="D541" s="46" t="s">
        <v>511</v>
      </c>
    </row>
    <row r="542" spans="1:4" ht="15.6" x14ac:dyDescent="0.3">
      <c r="A542" s="45" t="s">
        <v>475</v>
      </c>
      <c r="B542" s="45" t="s">
        <v>505</v>
      </c>
      <c r="C542" s="45" t="s">
        <v>509</v>
      </c>
      <c r="D542" s="46" t="s">
        <v>514</v>
      </c>
    </row>
    <row r="543" spans="1:4" ht="15.6" x14ac:dyDescent="0.3">
      <c r="A543" s="45" t="s">
        <v>475</v>
      </c>
      <c r="B543" s="45" t="s">
        <v>505</v>
      </c>
      <c r="C543" s="45" t="s">
        <v>509</v>
      </c>
      <c r="D543" s="46" t="s">
        <v>1484</v>
      </c>
    </row>
    <row r="544" spans="1:4" ht="15.6" x14ac:dyDescent="0.3">
      <c r="A544" s="45" t="s">
        <v>475</v>
      </c>
      <c r="B544" s="45" t="s">
        <v>505</v>
      </c>
      <c r="C544" s="45" t="s">
        <v>509</v>
      </c>
      <c r="D544" s="46" t="s">
        <v>512</v>
      </c>
    </row>
    <row r="545" spans="1:4" ht="15.6" x14ac:dyDescent="0.3">
      <c r="A545" s="45" t="s">
        <v>475</v>
      </c>
      <c r="B545" s="45" t="s">
        <v>505</v>
      </c>
      <c r="C545" s="45" t="s">
        <v>509</v>
      </c>
      <c r="D545" s="46" t="s">
        <v>513</v>
      </c>
    </row>
    <row r="546" spans="1:4" ht="15.6" x14ac:dyDescent="0.3">
      <c r="A546" s="45" t="s">
        <v>475</v>
      </c>
      <c r="B546" s="48" t="s">
        <v>1513</v>
      </c>
      <c r="C546" s="45" t="s">
        <v>1518</v>
      </c>
      <c r="D546" s="48" t="s">
        <v>1519</v>
      </c>
    </row>
    <row r="547" spans="1:4" ht="15.6" x14ac:dyDescent="0.3">
      <c r="A547" s="45" t="s">
        <v>475</v>
      </c>
      <c r="B547" s="48" t="s">
        <v>1513</v>
      </c>
      <c r="C547" s="45" t="s">
        <v>1518</v>
      </c>
      <c r="D547" s="46" t="s">
        <v>1520</v>
      </c>
    </row>
    <row r="548" spans="1:4" ht="15.6" x14ac:dyDescent="0.3">
      <c r="A548" s="45" t="s">
        <v>475</v>
      </c>
      <c r="B548" s="48" t="s">
        <v>1513</v>
      </c>
      <c r="C548" s="45" t="s">
        <v>1516</v>
      </c>
      <c r="D548" s="48" t="s">
        <v>1521</v>
      </c>
    </row>
    <row r="549" spans="1:4" ht="15.6" x14ac:dyDescent="0.3">
      <c r="A549" s="45" t="s">
        <v>475</v>
      </c>
      <c r="B549" s="48" t="s">
        <v>1513</v>
      </c>
      <c r="C549" s="45" t="s">
        <v>1516</v>
      </c>
      <c r="D549" s="48" t="s">
        <v>1517</v>
      </c>
    </row>
    <row r="550" spans="1:4" ht="15.6" x14ac:dyDescent="0.3">
      <c r="A550" s="45" t="s">
        <v>475</v>
      </c>
      <c r="B550" s="48" t="s">
        <v>1513</v>
      </c>
      <c r="C550" s="45" t="s">
        <v>1514</v>
      </c>
      <c r="D550" s="46" t="s">
        <v>1515</v>
      </c>
    </row>
    <row r="551" spans="1:4" ht="15.6" x14ac:dyDescent="0.3">
      <c r="A551" s="45" t="s">
        <v>475</v>
      </c>
      <c r="B551" s="48" t="s">
        <v>1513</v>
      </c>
      <c r="C551" s="45" t="s">
        <v>1514</v>
      </c>
      <c r="D551" s="48" t="s">
        <v>1522</v>
      </c>
    </row>
    <row r="552" spans="1:4" ht="15.6" x14ac:dyDescent="0.3">
      <c r="A552" s="45" t="s">
        <v>475</v>
      </c>
      <c r="B552" s="48" t="s">
        <v>528</v>
      </c>
      <c r="C552" s="45" t="s">
        <v>1524</v>
      </c>
      <c r="D552" s="48" t="s">
        <v>1525</v>
      </c>
    </row>
    <row r="553" spans="1:4" ht="15.6" x14ac:dyDescent="0.3">
      <c r="A553" s="45" t="s">
        <v>475</v>
      </c>
      <c r="B553" s="48" t="s">
        <v>528</v>
      </c>
      <c r="C553" s="45" t="s">
        <v>1524</v>
      </c>
      <c r="D553" s="48" t="s">
        <v>1525</v>
      </c>
    </row>
    <row r="554" spans="1:4" ht="15.6" x14ac:dyDescent="0.3">
      <c r="A554" s="45" t="s">
        <v>475</v>
      </c>
      <c r="B554" s="48" t="s">
        <v>528</v>
      </c>
      <c r="C554" s="45" t="s">
        <v>529</v>
      </c>
      <c r="D554" s="48" t="s">
        <v>530</v>
      </c>
    </row>
    <row r="555" spans="1:4" ht="15.6" x14ac:dyDescent="0.3">
      <c r="A555" s="45" t="s">
        <v>475</v>
      </c>
      <c r="B555" s="48" t="s">
        <v>528</v>
      </c>
      <c r="C555" s="45" t="s">
        <v>529</v>
      </c>
      <c r="D555" s="46" t="s">
        <v>1530</v>
      </c>
    </row>
    <row r="556" spans="1:4" ht="15.6" x14ac:dyDescent="0.3">
      <c r="A556" s="45" t="s">
        <v>475</v>
      </c>
      <c r="B556" s="48" t="s">
        <v>528</v>
      </c>
      <c r="C556" s="45" t="s">
        <v>529</v>
      </c>
      <c r="D556" s="48" t="s">
        <v>1523</v>
      </c>
    </row>
    <row r="557" spans="1:4" ht="15.6" x14ac:dyDescent="0.3">
      <c r="A557" s="45" t="s">
        <v>475</v>
      </c>
      <c r="B557" s="48" t="s">
        <v>528</v>
      </c>
      <c r="C557" s="45" t="s">
        <v>1528</v>
      </c>
      <c r="D557" s="46" t="s">
        <v>1529</v>
      </c>
    </row>
    <row r="558" spans="1:4" ht="15.6" x14ac:dyDescent="0.3">
      <c r="A558" s="45" t="s">
        <v>475</v>
      </c>
      <c r="B558" s="48" t="s">
        <v>528</v>
      </c>
      <c r="C558" s="45" t="s">
        <v>1528</v>
      </c>
      <c r="D558" s="46" t="s">
        <v>1529</v>
      </c>
    </row>
    <row r="559" spans="1:4" ht="15.6" x14ac:dyDescent="0.3">
      <c r="A559" s="45" t="s">
        <v>475</v>
      </c>
      <c r="B559" s="48" t="s">
        <v>528</v>
      </c>
      <c r="C559" s="45" t="s">
        <v>1526</v>
      </c>
      <c r="D559" s="48" t="s">
        <v>1527</v>
      </c>
    </row>
    <row r="560" spans="1:4" ht="15.6" x14ac:dyDescent="0.3">
      <c r="A560" s="45" t="s">
        <v>475</v>
      </c>
      <c r="B560" s="48" t="s">
        <v>528</v>
      </c>
      <c r="C560" s="45" t="s">
        <v>1526</v>
      </c>
      <c r="D560" s="46" t="s">
        <v>1527</v>
      </c>
    </row>
    <row r="561" spans="1:4" ht="15.6" x14ac:dyDescent="0.3">
      <c r="A561" s="45" t="s">
        <v>475</v>
      </c>
      <c r="B561" s="48" t="s">
        <v>531</v>
      </c>
      <c r="C561" s="45" t="s">
        <v>532</v>
      </c>
      <c r="D561" s="52" t="s">
        <v>534</v>
      </c>
    </row>
    <row r="562" spans="1:4" ht="15.6" x14ac:dyDescent="0.3">
      <c r="A562" s="45" t="s">
        <v>475</v>
      </c>
      <c r="B562" s="48" t="s">
        <v>531</v>
      </c>
      <c r="C562" s="45" t="s">
        <v>532</v>
      </c>
      <c r="D562" s="52" t="s">
        <v>1533</v>
      </c>
    </row>
    <row r="563" spans="1:4" ht="15.6" x14ac:dyDescent="0.3">
      <c r="A563" s="45" t="s">
        <v>475</v>
      </c>
      <c r="B563" s="48" t="s">
        <v>531</v>
      </c>
      <c r="C563" s="45" t="s">
        <v>532</v>
      </c>
      <c r="D563" s="52" t="s">
        <v>1535</v>
      </c>
    </row>
    <row r="564" spans="1:4" ht="15.6" x14ac:dyDescent="0.3">
      <c r="A564" s="45" t="s">
        <v>475</v>
      </c>
      <c r="B564" s="48" t="s">
        <v>531</v>
      </c>
      <c r="C564" s="45" t="s">
        <v>532</v>
      </c>
      <c r="D564" s="52" t="s">
        <v>1534</v>
      </c>
    </row>
    <row r="565" spans="1:4" ht="15.6" x14ac:dyDescent="0.3">
      <c r="A565" s="45" t="s">
        <v>475</v>
      </c>
      <c r="B565" s="48" t="s">
        <v>531</v>
      </c>
      <c r="C565" s="45" t="s">
        <v>532</v>
      </c>
      <c r="D565" s="52" t="s">
        <v>1532</v>
      </c>
    </row>
    <row r="566" spans="1:4" ht="15.6" x14ac:dyDescent="0.3">
      <c r="A566" s="45" t="s">
        <v>475</v>
      </c>
      <c r="B566" s="48" t="s">
        <v>531</v>
      </c>
      <c r="C566" s="45" t="s">
        <v>532</v>
      </c>
      <c r="D566" s="52" t="s">
        <v>1531</v>
      </c>
    </row>
    <row r="567" spans="1:4" ht="15.6" x14ac:dyDescent="0.3">
      <c r="A567" s="45" t="s">
        <v>475</v>
      </c>
      <c r="B567" s="48" t="s">
        <v>531</v>
      </c>
      <c r="C567" s="45" t="s">
        <v>532</v>
      </c>
      <c r="D567" s="52" t="s">
        <v>533</v>
      </c>
    </row>
    <row r="568" spans="1:4" ht="15.6" x14ac:dyDescent="0.3">
      <c r="A568" s="45" t="s">
        <v>475</v>
      </c>
      <c r="B568" s="48" t="s">
        <v>531</v>
      </c>
      <c r="C568" s="45" t="s">
        <v>535</v>
      </c>
      <c r="D568" s="52" t="s">
        <v>536</v>
      </c>
    </row>
    <row r="569" spans="1:4" ht="15.6" x14ac:dyDescent="0.3">
      <c r="A569" s="45" t="s">
        <v>475</v>
      </c>
      <c r="B569" s="48" t="s">
        <v>531</v>
      </c>
      <c r="C569" s="45" t="s">
        <v>535</v>
      </c>
      <c r="D569" s="52" t="s">
        <v>1538</v>
      </c>
    </row>
    <row r="570" spans="1:4" ht="15.6" x14ac:dyDescent="0.3">
      <c r="A570" s="45" t="s">
        <v>475</v>
      </c>
      <c r="B570" s="48" t="s">
        <v>531</v>
      </c>
      <c r="C570" s="45" t="s">
        <v>535</v>
      </c>
      <c r="D570" s="52" t="s">
        <v>1536</v>
      </c>
    </row>
    <row r="571" spans="1:4" ht="15.6" x14ac:dyDescent="0.3">
      <c r="A571" s="45" t="s">
        <v>475</v>
      </c>
      <c r="B571" s="48" t="s">
        <v>531</v>
      </c>
      <c r="C571" s="45" t="s">
        <v>535</v>
      </c>
      <c r="D571" s="52" t="s">
        <v>1537</v>
      </c>
    </row>
    <row r="572" spans="1:4" ht="15.6" x14ac:dyDescent="0.3">
      <c r="A572" s="45" t="s">
        <v>475</v>
      </c>
      <c r="B572" s="48" t="s">
        <v>531</v>
      </c>
      <c r="C572" s="45" t="s">
        <v>535</v>
      </c>
      <c r="D572" s="52" t="s">
        <v>538</v>
      </c>
    </row>
    <row r="573" spans="1:4" ht="15.6" x14ac:dyDescent="0.3">
      <c r="A573" s="45" t="s">
        <v>475</v>
      </c>
      <c r="B573" s="48" t="s">
        <v>531</v>
      </c>
      <c r="C573" s="45" t="s">
        <v>535</v>
      </c>
      <c r="D573" s="52" t="s">
        <v>537</v>
      </c>
    </row>
    <row r="574" spans="1:4" ht="15.6" x14ac:dyDescent="0.3">
      <c r="A574" s="45" t="s">
        <v>475</v>
      </c>
      <c r="B574" s="48" t="s">
        <v>531</v>
      </c>
      <c r="C574" s="45" t="s">
        <v>1539</v>
      </c>
      <c r="D574" s="52" t="s">
        <v>1540</v>
      </c>
    </row>
    <row r="575" spans="1:4" ht="15.6" x14ac:dyDescent="0.3">
      <c r="A575" s="45" t="s">
        <v>475</v>
      </c>
      <c r="B575" s="48" t="s">
        <v>531</v>
      </c>
      <c r="C575" s="45" t="s">
        <v>1539</v>
      </c>
      <c r="D575" s="52" t="s">
        <v>1542</v>
      </c>
    </row>
    <row r="576" spans="1:4" ht="15.6" x14ac:dyDescent="0.3">
      <c r="A576" s="45" t="s">
        <v>475</v>
      </c>
      <c r="B576" s="48" t="s">
        <v>531</v>
      </c>
      <c r="C576" s="45" t="s">
        <v>1539</v>
      </c>
      <c r="D576" s="52" t="s">
        <v>1541</v>
      </c>
    </row>
    <row r="577" spans="1:4" ht="15.6" x14ac:dyDescent="0.3">
      <c r="A577" s="45" t="s">
        <v>475</v>
      </c>
      <c r="B577" s="48" t="s">
        <v>531</v>
      </c>
      <c r="C577" s="45" t="s">
        <v>1539</v>
      </c>
      <c r="D577" s="52" t="s">
        <v>1543</v>
      </c>
    </row>
    <row r="578" spans="1:4" ht="15.6" x14ac:dyDescent="0.3">
      <c r="A578" s="45" t="s">
        <v>475</v>
      </c>
      <c r="B578" s="48" t="s">
        <v>539</v>
      </c>
      <c r="C578" s="45" t="s">
        <v>1575</v>
      </c>
      <c r="D578" s="52" t="s">
        <v>1581</v>
      </c>
    </row>
    <row r="579" spans="1:4" ht="15.6" x14ac:dyDescent="0.3">
      <c r="A579" s="45" t="s">
        <v>475</v>
      </c>
      <c r="B579" s="48" t="s">
        <v>539</v>
      </c>
      <c r="C579" s="45" t="s">
        <v>1575</v>
      </c>
      <c r="D579" s="52" t="s">
        <v>1582</v>
      </c>
    </row>
    <row r="580" spans="1:4" ht="15.6" x14ac:dyDescent="0.3">
      <c r="A580" s="45" t="s">
        <v>475</v>
      </c>
      <c r="B580" s="48" t="s">
        <v>539</v>
      </c>
      <c r="C580" s="45" t="s">
        <v>1575</v>
      </c>
      <c r="D580" s="52" t="s">
        <v>1580</v>
      </c>
    </row>
    <row r="581" spans="1:4" ht="15.6" x14ac:dyDescent="0.3">
      <c r="A581" s="45" t="s">
        <v>475</v>
      </c>
      <c r="B581" s="48" t="s">
        <v>539</v>
      </c>
      <c r="C581" s="45" t="s">
        <v>1575</v>
      </c>
      <c r="D581" s="52" t="s">
        <v>1584</v>
      </c>
    </row>
    <row r="582" spans="1:4" ht="15.6" x14ac:dyDescent="0.3">
      <c r="A582" s="45" t="s">
        <v>475</v>
      </c>
      <c r="B582" s="48" t="s">
        <v>539</v>
      </c>
      <c r="C582" s="45" t="s">
        <v>1575</v>
      </c>
      <c r="D582" s="52" t="s">
        <v>1579</v>
      </c>
    </row>
    <row r="583" spans="1:4" ht="15.6" x14ac:dyDescent="0.3">
      <c r="A583" s="45" t="s">
        <v>475</v>
      </c>
      <c r="B583" s="48" t="s">
        <v>539</v>
      </c>
      <c r="C583" s="45" t="s">
        <v>1575</v>
      </c>
      <c r="D583" s="52" t="s">
        <v>1583</v>
      </c>
    </row>
    <row r="584" spans="1:4" ht="15.6" x14ac:dyDescent="0.3">
      <c r="A584" s="45" t="s">
        <v>475</v>
      </c>
      <c r="B584" s="48" t="s">
        <v>539</v>
      </c>
      <c r="C584" s="45" t="s">
        <v>1575</v>
      </c>
      <c r="D584" s="52" t="s">
        <v>1576</v>
      </c>
    </row>
    <row r="585" spans="1:4" ht="15.6" x14ac:dyDescent="0.3">
      <c r="A585" s="45" t="s">
        <v>475</v>
      </c>
      <c r="B585" s="48" t="s">
        <v>539</v>
      </c>
      <c r="C585" s="45" t="s">
        <v>1575</v>
      </c>
      <c r="D585" s="52" t="s">
        <v>1577</v>
      </c>
    </row>
    <row r="586" spans="1:4" ht="15.6" x14ac:dyDescent="0.3">
      <c r="A586" s="45" t="s">
        <v>475</v>
      </c>
      <c r="B586" s="48" t="s">
        <v>539</v>
      </c>
      <c r="C586" s="45" t="s">
        <v>1575</v>
      </c>
      <c r="D586" s="52" t="s">
        <v>1578</v>
      </c>
    </row>
    <row r="587" spans="1:4" ht="15.6" x14ac:dyDescent="0.3">
      <c r="A587" s="45" t="s">
        <v>475</v>
      </c>
      <c r="B587" s="48" t="s">
        <v>539</v>
      </c>
      <c r="C587" s="45" t="s">
        <v>1599</v>
      </c>
      <c r="D587" s="52" t="s">
        <v>1605</v>
      </c>
    </row>
    <row r="588" spans="1:4" ht="15.6" x14ac:dyDescent="0.3">
      <c r="A588" s="45" t="s">
        <v>475</v>
      </c>
      <c r="B588" s="48" t="s">
        <v>539</v>
      </c>
      <c r="C588" s="45" t="s">
        <v>1599</v>
      </c>
      <c r="D588" s="52" t="s">
        <v>1605</v>
      </c>
    </row>
    <row r="589" spans="1:4" ht="15.6" x14ac:dyDescent="0.3">
      <c r="A589" s="45" t="s">
        <v>475</v>
      </c>
      <c r="B589" s="48" t="s">
        <v>539</v>
      </c>
      <c r="C589" s="45" t="s">
        <v>1599</v>
      </c>
      <c r="D589" s="52" t="s">
        <v>1600</v>
      </c>
    </row>
    <row r="590" spans="1:4" ht="15.6" x14ac:dyDescent="0.3">
      <c r="A590" s="45" t="s">
        <v>475</v>
      </c>
      <c r="B590" s="48" t="s">
        <v>539</v>
      </c>
      <c r="C590" s="45" t="s">
        <v>1599</v>
      </c>
      <c r="D590" s="52" t="s">
        <v>1601</v>
      </c>
    </row>
    <row r="591" spans="1:4" ht="15.6" x14ac:dyDescent="0.3">
      <c r="A591" s="45" t="s">
        <v>475</v>
      </c>
      <c r="B591" s="48" t="s">
        <v>539</v>
      </c>
      <c r="C591" s="45" t="s">
        <v>1599</v>
      </c>
      <c r="D591" s="52" t="s">
        <v>1601</v>
      </c>
    </row>
    <row r="592" spans="1:4" ht="15.6" x14ac:dyDescent="0.3">
      <c r="A592" s="45" t="s">
        <v>475</v>
      </c>
      <c r="B592" s="48" t="s">
        <v>539</v>
      </c>
      <c r="C592" s="45" t="s">
        <v>1599</v>
      </c>
      <c r="D592" s="52" t="s">
        <v>1601</v>
      </c>
    </row>
    <row r="593" spans="1:4" ht="15.6" x14ac:dyDescent="0.3">
      <c r="A593" s="45" t="s">
        <v>475</v>
      </c>
      <c r="B593" s="48" t="s">
        <v>539</v>
      </c>
      <c r="C593" s="45" t="s">
        <v>1599</v>
      </c>
      <c r="D593" s="52" t="s">
        <v>1603</v>
      </c>
    </row>
    <row r="594" spans="1:4" ht="15.6" x14ac:dyDescent="0.3">
      <c r="A594" s="45" t="s">
        <v>475</v>
      </c>
      <c r="B594" s="48" t="s">
        <v>539</v>
      </c>
      <c r="C594" s="45" t="s">
        <v>1599</v>
      </c>
      <c r="D594" s="52" t="s">
        <v>1603</v>
      </c>
    </row>
    <row r="595" spans="1:4" ht="15.6" x14ac:dyDescent="0.3">
      <c r="A595" s="45" t="s">
        <v>475</v>
      </c>
      <c r="B595" s="48" t="s">
        <v>539</v>
      </c>
      <c r="C595" s="45" t="s">
        <v>1599</v>
      </c>
      <c r="D595" s="52" t="s">
        <v>1602</v>
      </c>
    </row>
    <row r="596" spans="1:4" ht="15.6" x14ac:dyDescent="0.3">
      <c r="A596" s="45" t="s">
        <v>475</v>
      </c>
      <c r="B596" s="48" t="s">
        <v>539</v>
      </c>
      <c r="C596" s="45" t="s">
        <v>1599</v>
      </c>
      <c r="D596" s="52" t="s">
        <v>1604</v>
      </c>
    </row>
    <row r="597" spans="1:4" ht="15.6" x14ac:dyDescent="0.3">
      <c r="A597" s="45" t="s">
        <v>475</v>
      </c>
      <c r="B597" s="48" t="s">
        <v>539</v>
      </c>
      <c r="C597" s="45" t="s">
        <v>1599</v>
      </c>
      <c r="D597" s="52" t="s">
        <v>1606</v>
      </c>
    </row>
    <row r="598" spans="1:4" ht="15.6" x14ac:dyDescent="0.3">
      <c r="A598" s="45" t="s">
        <v>475</v>
      </c>
      <c r="B598" s="48" t="s">
        <v>539</v>
      </c>
      <c r="C598" s="45" t="s">
        <v>1544</v>
      </c>
      <c r="D598" s="52" t="s">
        <v>1556</v>
      </c>
    </row>
    <row r="599" spans="1:4" ht="15.6" x14ac:dyDescent="0.3">
      <c r="A599" s="45" t="s">
        <v>475</v>
      </c>
      <c r="B599" s="48" t="s">
        <v>539</v>
      </c>
      <c r="C599" s="45" t="s">
        <v>1544</v>
      </c>
      <c r="D599" s="52" t="s">
        <v>1546</v>
      </c>
    </row>
    <row r="600" spans="1:4" ht="15.6" x14ac:dyDescent="0.3">
      <c r="A600" s="45" t="s">
        <v>475</v>
      </c>
      <c r="B600" s="48" t="s">
        <v>539</v>
      </c>
      <c r="C600" s="45" t="s">
        <v>1544</v>
      </c>
      <c r="D600" s="52" t="s">
        <v>1545</v>
      </c>
    </row>
    <row r="601" spans="1:4" ht="15.6" x14ac:dyDescent="0.3">
      <c r="A601" s="45" t="s">
        <v>475</v>
      </c>
      <c r="B601" s="48" t="s">
        <v>539</v>
      </c>
      <c r="C601" s="45" t="s">
        <v>1544</v>
      </c>
      <c r="D601" s="52" t="s">
        <v>1545</v>
      </c>
    </row>
    <row r="602" spans="1:4" ht="15.6" x14ac:dyDescent="0.3">
      <c r="A602" s="45" t="s">
        <v>475</v>
      </c>
      <c r="B602" s="48" t="s">
        <v>539</v>
      </c>
      <c r="C602" s="45" t="s">
        <v>1544</v>
      </c>
      <c r="D602" s="52" t="s">
        <v>1545</v>
      </c>
    </row>
    <row r="603" spans="1:4" ht="15.6" x14ac:dyDescent="0.3">
      <c r="A603" s="45" t="s">
        <v>475</v>
      </c>
      <c r="B603" s="48" t="s">
        <v>539</v>
      </c>
      <c r="C603" s="45" t="s">
        <v>1544</v>
      </c>
      <c r="D603" s="52" t="s">
        <v>1545</v>
      </c>
    </row>
    <row r="604" spans="1:4" ht="15.6" x14ac:dyDescent="0.3">
      <c r="A604" s="45" t="s">
        <v>475</v>
      </c>
      <c r="B604" s="48" t="s">
        <v>539</v>
      </c>
      <c r="C604" s="45" t="s">
        <v>1544</v>
      </c>
      <c r="D604" s="52" t="s">
        <v>1545</v>
      </c>
    </row>
    <row r="605" spans="1:4" ht="15.6" x14ac:dyDescent="0.3">
      <c r="A605" s="45" t="s">
        <v>475</v>
      </c>
      <c r="B605" s="48" t="s">
        <v>539</v>
      </c>
      <c r="C605" s="45" t="s">
        <v>1544</v>
      </c>
      <c r="D605" s="52" t="s">
        <v>1547</v>
      </c>
    </row>
    <row r="606" spans="1:4" ht="15.6" x14ac:dyDescent="0.3">
      <c r="A606" s="45" t="s">
        <v>475</v>
      </c>
      <c r="B606" s="48" t="s">
        <v>539</v>
      </c>
      <c r="C606" s="45" t="s">
        <v>1544</v>
      </c>
      <c r="D606" s="52" t="s">
        <v>1547</v>
      </c>
    </row>
    <row r="607" spans="1:4" ht="15.6" x14ac:dyDescent="0.3">
      <c r="A607" s="45" t="s">
        <v>475</v>
      </c>
      <c r="B607" s="48" t="s">
        <v>539</v>
      </c>
      <c r="C607" s="45" t="s">
        <v>1544</v>
      </c>
      <c r="D607" s="52" t="s">
        <v>1547</v>
      </c>
    </row>
    <row r="608" spans="1:4" ht="15.6" x14ac:dyDescent="0.3">
      <c r="A608" s="45" t="s">
        <v>475</v>
      </c>
      <c r="B608" s="48" t="s">
        <v>539</v>
      </c>
      <c r="C608" s="45" t="s">
        <v>1544</v>
      </c>
      <c r="D608" s="52" t="s">
        <v>1548</v>
      </c>
    </row>
    <row r="609" spans="1:4" ht="15.6" x14ac:dyDescent="0.3">
      <c r="A609" s="45" t="s">
        <v>475</v>
      </c>
      <c r="B609" s="48" t="s">
        <v>539</v>
      </c>
      <c r="C609" s="45" t="s">
        <v>1544</v>
      </c>
      <c r="D609" s="52" t="s">
        <v>1558</v>
      </c>
    </row>
    <row r="610" spans="1:4" ht="15.6" x14ac:dyDescent="0.3">
      <c r="A610" s="45" t="s">
        <v>475</v>
      </c>
      <c r="B610" s="48" t="s">
        <v>539</v>
      </c>
      <c r="C610" s="45" t="s">
        <v>1544</v>
      </c>
      <c r="D610" s="52" t="s">
        <v>1557</v>
      </c>
    </row>
    <row r="611" spans="1:4" ht="15.6" x14ac:dyDescent="0.3">
      <c r="A611" s="45" t="s">
        <v>475</v>
      </c>
      <c r="B611" s="48" t="s">
        <v>539</v>
      </c>
      <c r="C611" s="45" t="s">
        <v>1544</v>
      </c>
      <c r="D611" s="52" t="s">
        <v>1559</v>
      </c>
    </row>
    <row r="612" spans="1:4" ht="15.6" x14ac:dyDescent="0.3">
      <c r="A612" s="45" t="s">
        <v>475</v>
      </c>
      <c r="B612" s="48" t="s">
        <v>539</v>
      </c>
      <c r="C612" s="45" t="s">
        <v>1544</v>
      </c>
      <c r="D612" s="52" t="s">
        <v>1562</v>
      </c>
    </row>
    <row r="613" spans="1:4" ht="15.6" x14ac:dyDescent="0.3">
      <c r="A613" s="45" t="s">
        <v>475</v>
      </c>
      <c r="B613" s="48" t="s">
        <v>539</v>
      </c>
      <c r="C613" s="45" t="s">
        <v>1544</v>
      </c>
      <c r="D613" s="52" t="s">
        <v>1567</v>
      </c>
    </row>
    <row r="614" spans="1:4" ht="15.6" x14ac:dyDescent="0.3">
      <c r="A614" s="45" t="s">
        <v>475</v>
      </c>
      <c r="B614" s="48" t="s">
        <v>539</v>
      </c>
      <c r="C614" s="45" t="s">
        <v>1544</v>
      </c>
      <c r="D614" s="52" t="s">
        <v>1568</v>
      </c>
    </row>
    <row r="615" spans="1:4" ht="15.6" x14ac:dyDescent="0.3">
      <c r="A615" s="45" t="s">
        <v>475</v>
      </c>
      <c r="B615" s="48" t="s">
        <v>539</v>
      </c>
      <c r="C615" s="45" t="s">
        <v>1544</v>
      </c>
      <c r="D615" s="52" t="s">
        <v>1552</v>
      </c>
    </row>
    <row r="616" spans="1:4" ht="15.6" x14ac:dyDescent="0.3">
      <c r="A616" s="45" t="s">
        <v>475</v>
      </c>
      <c r="B616" s="48" t="s">
        <v>539</v>
      </c>
      <c r="C616" s="45" t="s">
        <v>1544</v>
      </c>
      <c r="D616" s="52" t="s">
        <v>1551</v>
      </c>
    </row>
    <row r="617" spans="1:4" ht="15.6" x14ac:dyDescent="0.3">
      <c r="A617" s="45" t="s">
        <v>475</v>
      </c>
      <c r="B617" s="48" t="s">
        <v>539</v>
      </c>
      <c r="C617" s="45" t="s">
        <v>1544</v>
      </c>
      <c r="D617" s="52" t="s">
        <v>1553</v>
      </c>
    </row>
    <row r="618" spans="1:4" ht="15.6" x14ac:dyDescent="0.3">
      <c r="A618" s="45" t="s">
        <v>475</v>
      </c>
      <c r="B618" s="48" t="s">
        <v>539</v>
      </c>
      <c r="C618" s="45" t="s">
        <v>1544</v>
      </c>
      <c r="D618" s="52" t="s">
        <v>1549</v>
      </c>
    </row>
    <row r="619" spans="1:4" ht="15.6" x14ac:dyDescent="0.3">
      <c r="A619" s="45" t="s">
        <v>475</v>
      </c>
      <c r="B619" s="48" t="s">
        <v>539</v>
      </c>
      <c r="C619" s="45" t="s">
        <v>1544</v>
      </c>
      <c r="D619" s="52" t="s">
        <v>1565</v>
      </c>
    </row>
    <row r="620" spans="1:4" ht="15.6" x14ac:dyDescent="0.3">
      <c r="A620" s="45" t="s">
        <v>475</v>
      </c>
      <c r="B620" s="48" t="s">
        <v>539</v>
      </c>
      <c r="C620" s="45" t="s">
        <v>1544</v>
      </c>
      <c r="D620" s="52" t="s">
        <v>1561</v>
      </c>
    </row>
    <row r="621" spans="1:4" ht="15.6" x14ac:dyDescent="0.3">
      <c r="A621" s="45" t="s">
        <v>475</v>
      </c>
      <c r="B621" s="48" t="s">
        <v>539</v>
      </c>
      <c r="C621" s="45" t="s">
        <v>1544</v>
      </c>
      <c r="D621" s="52" t="s">
        <v>1550</v>
      </c>
    </row>
    <row r="622" spans="1:4" ht="15.6" x14ac:dyDescent="0.3">
      <c r="A622" s="45" t="s">
        <v>475</v>
      </c>
      <c r="B622" s="48" t="s">
        <v>539</v>
      </c>
      <c r="C622" s="45" t="s">
        <v>1544</v>
      </c>
      <c r="D622" s="52" t="s">
        <v>1555</v>
      </c>
    </row>
    <row r="623" spans="1:4" ht="15.6" x14ac:dyDescent="0.3">
      <c r="A623" s="45" t="s">
        <v>475</v>
      </c>
      <c r="B623" s="48" t="s">
        <v>539</v>
      </c>
      <c r="C623" s="45" t="s">
        <v>1544</v>
      </c>
      <c r="D623" s="52" t="s">
        <v>1564</v>
      </c>
    </row>
    <row r="624" spans="1:4" ht="15.6" x14ac:dyDescent="0.3">
      <c r="A624" s="45" t="s">
        <v>475</v>
      </c>
      <c r="B624" s="48" t="s">
        <v>539</v>
      </c>
      <c r="C624" s="45" t="s">
        <v>1544</v>
      </c>
      <c r="D624" s="52" t="s">
        <v>1560</v>
      </c>
    </row>
    <row r="625" spans="1:4" ht="15.6" x14ac:dyDescent="0.3">
      <c r="A625" s="45" t="s">
        <v>475</v>
      </c>
      <c r="B625" s="48" t="s">
        <v>539</v>
      </c>
      <c r="C625" s="45" t="s">
        <v>1544</v>
      </c>
      <c r="D625" s="52" t="s">
        <v>1563</v>
      </c>
    </row>
    <row r="626" spans="1:4" ht="15.6" x14ac:dyDescent="0.3">
      <c r="A626" s="45" t="s">
        <v>475</v>
      </c>
      <c r="B626" s="48" t="s">
        <v>539</v>
      </c>
      <c r="C626" s="45" t="s">
        <v>1544</v>
      </c>
      <c r="D626" s="52" t="s">
        <v>1566</v>
      </c>
    </row>
    <row r="627" spans="1:4" ht="15.6" x14ac:dyDescent="0.3">
      <c r="A627" s="45" t="s">
        <v>475</v>
      </c>
      <c r="B627" s="48" t="s">
        <v>539</v>
      </c>
      <c r="C627" s="45" t="s">
        <v>1544</v>
      </c>
      <c r="D627" s="52" t="s">
        <v>1554</v>
      </c>
    </row>
    <row r="628" spans="1:4" ht="15.6" x14ac:dyDescent="0.3">
      <c r="A628" s="45" t="s">
        <v>475</v>
      </c>
      <c r="B628" s="48" t="s">
        <v>539</v>
      </c>
      <c r="C628" s="45" t="s">
        <v>1544</v>
      </c>
      <c r="D628" s="52" t="s">
        <v>1554</v>
      </c>
    </row>
    <row r="629" spans="1:4" ht="15.6" x14ac:dyDescent="0.3">
      <c r="A629" s="45" t="s">
        <v>475</v>
      </c>
      <c r="B629" s="48" t="s">
        <v>539</v>
      </c>
      <c r="C629" s="45" t="s">
        <v>543</v>
      </c>
      <c r="D629" s="52" t="s">
        <v>1593</v>
      </c>
    </row>
    <row r="630" spans="1:4" ht="15.6" x14ac:dyDescent="0.3">
      <c r="A630" s="45" t="s">
        <v>475</v>
      </c>
      <c r="B630" s="48" t="s">
        <v>539</v>
      </c>
      <c r="C630" s="45" t="s">
        <v>543</v>
      </c>
      <c r="D630" s="52" t="s">
        <v>1585</v>
      </c>
    </row>
    <row r="631" spans="1:4" ht="15.6" x14ac:dyDescent="0.3">
      <c r="A631" s="45" t="s">
        <v>475</v>
      </c>
      <c r="B631" s="48" t="s">
        <v>539</v>
      </c>
      <c r="C631" s="45" t="s">
        <v>543</v>
      </c>
      <c r="D631" s="52" t="s">
        <v>1592</v>
      </c>
    </row>
    <row r="632" spans="1:4" ht="15.6" x14ac:dyDescent="0.3">
      <c r="A632" s="45" t="s">
        <v>475</v>
      </c>
      <c r="B632" s="48" t="s">
        <v>539</v>
      </c>
      <c r="C632" s="45" t="s">
        <v>543</v>
      </c>
      <c r="D632" s="52" t="s">
        <v>1590</v>
      </c>
    </row>
    <row r="633" spans="1:4" ht="15.6" x14ac:dyDescent="0.3">
      <c r="A633" s="45" t="s">
        <v>475</v>
      </c>
      <c r="B633" s="48" t="s">
        <v>539</v>
      </c>
      <c r="C633" s="45" t="s">
        <v>543</v>
      </c>
      <c r="D633" s="52" t="s">
        <v>1595</v>
      </c>
    </row>
    <row r="634" spans="1:4" ht="15.6" x14ac:dyDescent="0.3">
      <c r="A634" s="45" t="s">
        <v>475</v>
      </c>
      <c r="B634" s="48" t="s">
        <v>539</v>
      </c>
      <c r="C634" s="45" t="s">
        <v>543</v>
      </c>
      <c r="D634" s="52" t="s">
        <v>1586</v>
      </c>
    </row>
    <row r="635" spans="1:4" ht="15.6" x14ac:dyDescent="0.3">
      <c r="A635" s="45" t="s">
        <v>475</v>
      </c>
      <c r="B635" s="48" t="s">
        <v>539</v>
      </c>
      <c r="C635" s="45" t="s">
        <v>543</v>
      </c>
      <c r="D635" s="52" t="s">
        <v>546</v>
      </c>
    </row>
    <row r="636" spans="1:4" ht="15.6" x14ac:dyDescent="0.3">
      <c r="A636" s="45" t="s">
        <v>475</v>
      </c>
      <c r="B636" s="48" t="s">
        <v>539</v>
      </c>
      <c r="C636" s="45" t="s">
        <v>543</v>
      </c>
      <c r="D636" s="52" t="s">
        <v>1589</v>
      </c>
    </row>
    <row r="637" spans="1:4" ht="15.6" x14ac:dyDescent="0.3">
      <c r="A637" s="45" t="s">
        <v>475</v>
      </c>
      <c r="B637" s="48" t="s">
        <v>539</v>
      </c>
      <c r="C637" s="45" t="s">
        <v>543</v>
      </c>
      <c r="D637" s="52" t="s">
        <v>1587</v>
      </c>
    </row>
    <row r="638" spans="1:4" ht="15.6" x14ac:dyDescent="0.3">
      <c r="A638" s="45" t="s">
        <v>475</v>
      </c>
      <c r="B638" s="48" t="s">
        <v>539</v>
      </c>
      <c r="C638" s="45" t="s">
        <v>543</v>
      </c>
      <c r="D638" s="52" t="s">
        <v>1594</v>
      </c>
    </row>
    <row r="639" spans="1:4" ht="15.6" x14ac:dyDescent="0.3">
      <c r="A639" s="45" t="s">
        <v>475</v>
      </c>
      <c r="B639" s="48" t="s">
        <v>539</v>
      </c>
      <c r="C639" s="45" t="s">
        <v>543</v>
      </c>
      <c r="D639" s="52" t="s">
        <v>1591</v>
      </c>
    </row>
    <row r="640" spans="1:4" ht="15.6" x14ac:dyDescent="0.3">
      <c r="A640" s="45" t="s">
        <v>475</v>
      </c>
      <c r="B640" s="48" t="s">
        <v>539</v>
      </c>
      <c r="C640" s="45" t="s">
        <v>543</v>
      </c>
      <c r="D640" s="52" t="s">
        <v>1588</v>
      </c>
    </row>
    <row r="641" spans="1:4" ht="15.6" x14ac:dyDescent="0.3">
      <c r="A641" s="45" t="s">
        <v>475</v>
      </c>
      <c r="B641" s="48" t="s">
        <v>539</v>
      </c>
      <c r="C641" s="45" t="s">
        <v>543</v>
      </c>
      <c r="D641" s="52" t="s">
        <v>1597</v>
      </c>
    </row>
    <row r="642" spans="1:4" ht="15.6" x14ac:dyDescent="0.3">
      <c r="A642" s="45" t="s">
        <v>475</v>
      </c>
      <c r="B642" s="48" t="s">
        <v>539</v>
      </c>
      <c r="C642" s="45" t="s">
        <v>543</v>
      </c>
      <c r="D642" s="52" t="s">
        <v>1598</v>
      </c>
    </row>
    <row r="643" spans="1:4" ht="15.6" x14ac:dyDescent="0.3">
      <c r="A643" s="45" t="s">
        <v>475</v>
      </c>
      <c r="B643" s="48" t="s">
        <v>539</v>
      </c>
      <c r="C643" s="45" t="s">
        <v>543</v>
      </c>
      <c r="D643" s="52" t="s">
        <v>1596</v>
      </c>
    </row>
    <row r="644" spans="1:4" ht="15.6" x14ac:dyDescent="0.3">
      <c r="A644" s="45" t="s">
        <v>475</v>
      </c>
      <c r="B644" s="48" t="s">
        <v>539</v>
      </c>
      <c r="C644" s="45" t="s">
        <v>543</v>
      </c>
      <c r="D644" s="52" t="s">
        <v>544</v>
      </c>
    </row>
    <row r="645" spans="1:4" ht="15.6" x14ac:dyDescent="0.3">
      <c r="A645" s="45" t="s">
        <v>475</v>
      </c>
      <c r="B645" s="48" t="s">
        <v>539</v>
      </c>
      <c r="C645" s="45" t="s">
        <v>543</v>
      </c>
      <c r="D645" s="52" t="s">
        <v>545</v>
      </c>
    </row>
    <row r="646" spans="1:4" ht="15.6" x14ac:dyDescent="0.3">
      <c r="A646" s="45" t="s">
        <v>475</v>
      </c>
      <c r="B646" s="48" t="s">
        <v>539</v>
      </c>
      <c r="C646" s="45" t="s">
        <v>540</v>
      </c>
      <c r="D646" s="52" t="s">
        <v>1571</v>
      </c>
    </row>
    <row r="647" spans="1:4" ht="15.6" x14ac:dyDescent="0.3">
      <c r="A647" s="45" t="s">
        <v>475</v>
      </c>
      <c r="B647" s="48" t="s">
        <v>539</v>
      </c>
      <c r="C647" s="45" t="s">
        <v>540</v>
      </c>
      <c r="D647" s="52" t="s">
        <v>542</v>
      </c>
    </row>
    <row r="648" spans="1:4" ht="15.6" x14ac:dyDescent="0.3">
      <c r="A648" s="45" t="s">
        <v>475</v>
      </c>
      <c r="B648" s="48" t="s">
        <v>539</v>
      </c>
      <c r="C648" s="45" t="s">
        <v>540</v>
      </c>
      <c r="D648" s="52" t="s">
        <v>1569</v>
      </c>
    </row>
    <row r="649" spans="1:4" ht="15.6" x14ac:dyDescent="0.3">
      <c r="A649" s="45" t="s">
        <v>475</v>
      </c>
      <c r="B649" s="48" t="s">
        <v>539</v>
      </c>
      <c r="C649" s="45" t="s">
        <v>540</v>
      </c>
      <c r="D649" s="52" t="s">
        <v>541</v>
      </c>
    </row>
    <row r="650" spans="1:4" ht="15.6" x14ac:dyDescent="0.3">
      <c r="A650" s="45" t="s">
        <v>475</v>
      </c>
      <c r="B650" s="48" t="s">
        <v>539</v>
      </c>
      <c r="C650" s="45" t="s">
        <v>540</v>
      </c>
      <c r="D650" s="52" t="s">
        <v>1574</v>
      </c>
    </row>
    <row r="651" spans="1:4" ht="15.6" x14ac:dyDescent="0.3">
      <c r="A651" s="45" t="s">
        <v>475</v>
      </c>
      <c r="B651" s="48" t="s">
        <v>539</v>
      </c>
      <c r="C651" s="45" t="s">
        <v>540</v>
      </c>
      <c r="D651" s="52" t="s">
        <v>1572</v>
      </c>
    </row>
    <row r="652" spans="1:4" ht="15.6" x14ac:dyDescent="0.3">
      <c r="A652" s="45" t="s">
        <v>475</v>
      </c>
      <c r="B652" s="48" t="s">
        <v>539</v>
      </c>
      <c r="C652" s="45" t="s">
        <v>540</v>
      </c>
      <c r="D652" s="52" t="s">
        <v>1573</v>
      </c>
    </row>
    <row r="653" spans="1:4" ht="15.6" x14ac:dyDescent="0.3">
      <c r="A653" s="45" t="s">
        <v>475</v>
      </c>
      <c r="B653" s="48" t="s">
        <v>539</v>
      </c>
      <c r="C653" s="45" t="s">
        <v>540</v>
      </c>
      <c r="D653" s="52" t="s">
        <v>1570</v>
      </c>
    </row>
    <row r="654" spans="1:4" ht="15.6" x14ac:dyDescent="0.3">
      <c r="A654" s="45" t="s">
        <v>475</v>
      </c>
      <c r="B654" s="48" t="s">
        <v>539</v>
      </c>
      <c r="C654" s="45" t="s">
        <v>540</v>
      </c>
      <c r="D654" s="52" t="s">
        <v>1570</v>
      </c>
    </row>
    <row r="655" spans="1:4" ht="15.6" x14ac:dyDescent="0.3">
      <c r="A655" s="45" t="s">
        <v>475</v>
      </c>
      <c r="B655" s="48" t="s">
        <v>539</v>
      </c>
      <c r="C655" s="45" t="s">
        <v>540</v>
      </c>
      <c r="D655" s="52" t="s">
        <v>1570</v>
      </c>
    </row>
  </sheetData>
  <sheetProtection formatCells="0" formatColumns="0" formatRows="0"/>
  <protectedRanges>
    <protectedRange sqref="D94 C93:D93 C94:C105 D82:D92" name="Range1_8_2"/>
    <protectedRange sqref="C107:C119 D102:D105 D95:D99 D107:D115 D117:D118 C106:D106" name="Range1_9_2_1"/>
    <protectedRange sqref="D100:D101" name="Range1_2_2_2"/>
    <protectedRange sqref="B2:B15" name="Range1_3_2_4_3_2"/>
    <protectedRange sqref="B16:D60 B61:B119 C61:C92 D61:D81" name="Range1_3_2"/>
    <protectedRange sqref="C2:D15" name="Range1_2_3"/>
    <protectedRange sqref="D185:D187 C184:D184 C185:C188 D182:D183" name="Range1_3_7_5"/>
    <protectedRange sqref="D188" name="Range1_4_2_2_3_2"/>
    <protectedRange sqref="B300:B396 B463:B551" name="Range1_3_5_3"/>
    <protectedRange sqref="C463:D551 D301:D396" name="Range1_3_1"/>
    <protectedRange sqref="C300:C396 D300" name="Range1_2_1"/>
    <protectedRange sqref="D271 A271:B274" name="Range1_4"/>
    <protectedRange sqref="D397:D410" name="Range1_3_7_2_2"/>
    <protectedRange sqref="C397:C410" name="Range1_3_7_6"/>
    <protectedRange sqref="B397:B410" name="Range1_3_7_8"/>
    <protectedRange sqref="B411" name="Range1_3_2_4_3_2_1"/>
    <protectedRange sqref="C411" name="Range1_3_22"/>
    <protectedRange sqref="D411" name="Range1_3_26"/>
    <protectedRange sqref="B412" name="Range1_3_1_2"/>
    <protectedRange sqref="C412" name="Range1_3_23"/>
    <protectedRange sqref="D412" name="Range1_3_27"/>
    <protectedRange sqref="B413:B420" name="Range1_3_3_3"/>
    <protectedRange sqref="D421" name="Range1_23_3_2_1"/>
    <protectedRange sqref="C421" name="Range1_23_3_6"/>
    <protectedRange sqref="B421" name="Range1_3_1_3_2_1"/>
    <protectedRange sqref="D422:D423" name="Range1_23_3_2_2"/>
    <protectedRange sqref="C422:C423" name="Range1_23_3_6_1"/>
    <protectedRange sqref="B422:B423" name="Range1_3_1_3_2_2"/>
    <protectedRange sqref="D424:D426" name="Range1_30_4_2_2"/>
    <protectedRange sqref="C424:C426" name="Range1_30_4_6"/>
    <protectedRange sqref="B424:B426" name="Range1_3_3_3_2_2"/>
    <protectedRange sqref="D427" name="Range1_30_4_2_3"/>
    <protectedRange sqref="D428" name="Range1_31_3_2_1"/>
    <protectedRange sqref="D429:D430" name="Range1_32_3_2_1"/>
    <protectedRange sqref="C427" name="Range1_30_4_6_1"/>
    <protectedRange sqref="C428" name="Range1_31_3_6"/>
    <protectedRange sqref="C429:C430" name="Range1_32_3_6"/>
    <protectedRange sqref="B427:B430" name="Range1_3_3_3_2_3"/>
    <protectedRange sqref="D431" name="Range1_32_3_2_2"/>
    <protectedRange sqref="C431" name="Range1_32_3_6_1"/>
    <protectedRange sqref="B431" name="Range1_3_3_3_2_4"/>
    <protectedRange sqref="D432" name="Range1_32_3_2_3"/>
    <protectedRange sqref="C432" name="Range1_32_3_6_2"/>
    <protectedRange sqref="B432" name="Range1_3_3_3_2_5"/>
    <protectedRange sqref="D433" name="Range1_32_3_2_4"/>
    <protectedRange sqref="D439:D454" name="Range1_2_3_1"/>
    <protectedRange sqref="C433" name="Range1_32_3_6_3"/>
    <protectedRange sqref="C439:C454" name="Range1_2_7"/>
    <protectedRange sqref="B433" name="Range1_3_3_3_2_6"/>
    <protectedRange sqref="B434:B459 B462" name="Range1_3_5_3_2_1"/>
    <protectedRange sqref="B460:B461" name="Range1_3_5_3_2_1_1"/>
    <protectedRange sqref="C564:D566" name="Range1_2_12"/>
    <protectedRange sqref="A649:A655 D649:D655" name="Range1_8_6"/>
    <protectedRange sqref="A646:A648 A643:A644 D646:D648 A580:C642 A645:D645 D580:D644" name="Range1_3_8"/>
    <protectedRange sqref="C567:D579" name="Range1_2_13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20045-119D-4FC9-AC4D-0905664D8E6B}">
  <dimension ref="A1:D431"/>
  <sheetViews>
    <sheetView zoomScale="85" zoomScaleNormal="85" workbookViewId="0"/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9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55" t="s">
        <v>194</v>
      </c>
      <c r="B2" s="48" t="s">
        <v>630</v>
      </c>
      <c r="C2" s="45" t="s">
        <v>631</v>
      </c>
      <c r="D2" s="45" t="s">
        <v>277</v>
      </c>
    </row>
    <row r="3" spans="1:4" ht="15.6" x14ac:dyDescent="0.3">
      <c r="A3" s="55" t="s">
        <v>194</v>
      </c>
      <c r="B3" s="48" t="s">
        <v>630</v>
      </c>
      <c r="C3" s="45" t="s">
        <v>631</v>
      </c>
      <c r="D3" s="45" t="s">
        <v>632</v>
      </c>
    </row>
    <row r="4" spans="1:4" ht="15.6" x14ac:dyDescent="0.3">
      <c r="A4" s="55" t="s">
        <v>194</v>
      </c>
      <c r="B4" s="48" t="s">
        <v>630</v>
      </c>
      <c r="C4" s="45" t="s">
        <v>631</v>
      </c>
      <c r="D4" s="45" t="s">
        <v>634</v>
      </c>
    </row>
    <row r="5" spans="1:4" ht="15.6" x14ac:dyDescent="0.3">
      <c r="A5" s="55" t="s">
        <v>194</v>
      </c>
      <c r="B5" s="48" t="s">
        <v>630</v>
      </c>
      <c r="C5" s="45" t="s">
        <v>631</v>
      </c>
      <c r="D5" s="45" t="s">
        <v>635</v>
      </c>
    </row>
    <row r="6" spans="1:4" ht="15.6" x14ac:dyDescent="0.3">
      <c r="A6" s="55" t="s">
        <v>194</v>
      </c>
      <c r="B6" s="48" t="s">
        <v>630</v>
      </c>
      <c r="C6" s="45" t="s">
        <v>631</v>
      </c>
      <c r="D6" s="45" t="s">
        <v>668</v>
      </c>
    </row>
    <row r="7" spans="1:4" ht="15.6" x14ac:dyDescent="0.3">
      <c r="A7" s="55" t="s">
        <v>194</v>
      </c>
      <c r="B7" s="48" t="s">
        <v>630</v>
      </c>
      <c r="C7" s="45" t="s">
        <v>631</v>
      </c>
      <c r="D7" s="45" t="s">
        <v>636</v>
      </c>
    </row>
    <row r="8" spans="1:4" ht="15.6" x14ac:dyDescent="0.3">
      <c r="A8" s="55" t="s">
        <v>194</v>
      </c>
      <c r="B8" s="48" t="s">
        <v>630</v>
      </c>
      <c r="C8" s="45" t="s">
        <v>631</v>
      </c>
      <c r="D8" s="45" t="s">
        <v>637</v>
      </c>
    </row>
    <row r="9" spans="1:4" ht="15.6" x14ac:dyDescent="0.3">
      <c r="A9" s="55" t="s">
        <v>194</v>
      </c>
      <c r="B9" s="48" t="s">
        <v>630</v>
      </c>
      <c r="C9" s="45" t="s">
        <v>631</v>
      </c>
      <c r="D9" s="45" t="s">
        <v>638</v>
      </c>
    </row>
    <row r="10" spans="1:4" ht="15.6" x14ac:dyDescent="0.3">
      <c r="A10" s="55" t="s">
        <v>194</v>
      </c>
      <c r="B10" s="48" t="s">
        <v>630</v>
      </c>
      <c r="C10" s="45" t="s">
        <v>631</v>
      </c>
      <c r="D10" s="45" t="s">
        <v>648</v>
      </c>
    </row>
    <row r="11" spans="1:4" ht="15.6" x14ac:dyDescent="0.3">
      <c r="A11" s="55" t="s">
        <v>194</v>
      </c>
      <c r="B11" s="48" t="s">
        <v>630</v>
      </c>
      <c r="C11" s="45" t="s">
        <v>631</v>
      </c>
      <c r="D11" s="45" t="s">
        <v>639</v>
      </c>
    </row>
    <row r="12" spans="1:4" ht="15.6" x14ac:dyDescent="0.3">
      <c r="A12" s="55" t="s">
        <v>194</v>
      </c>
      <c r="B12" s="48" t="s">
        <v>630</v>
      </c>
      <c r="C12" s="45" t="s">
        <v>631</v>
      </c>
      <c r="D12" s="45" t="s">
        <v>640</v>
      </c>
    </row>
    <row r="13" spans="1:4" ht="15.6" x14ac:dyDescent="0.3">
      <c r="A13" s="55" t="s">
        <v>194</v>
      </c>
      <c r="B13" s="48" t="s">
        <v>630</v>
      </c>
      <c r="C13" s="45" t="s">
        <v>631</v>
      </c>
      <c r="D13" s="45" t="s">
        <v>651</v>
      </c>
    </row>
    <row r="14" spans="1:4" ht="15.6" x14ac:dyDescent="0.3">
      <c r="A14" s="55" t="s">
        <v>194</v>
      </c>
      <c r="B14" s="48" t="s">
        <v>630</v>
      </c>
      <c r="C14" s="45" t="s">
        <v>631</v>
      </c>
      <c r="D14" s="45" t="s">
        <v>641</v>
      </c>
    </row>
    <row r="15" spans="1:4" ht="15.6" x14ac:dyDescent="0.3">
      <c r="A15" s="55" t="s">
        <v>194</v>
      </c>
      <c r="B15" s="48" t="s">
        <v>630</v>
      </c>
      <c r="C15" s="45" t="s">
        <v>631</v>
      </c>
      <c r="D15" s="45" t="s">
        <v>669</v>
      </c>
    </row>
    <row r="16" spans="1:4" ht="15.6" x14ac:dyDescent="0.3">
      <c r="A16" s="55" t="s">
        <v>194</v>
      </c>
      <c r="B16" s="48" t="s">
        <v>630</v>
      </c>
      <c r="C16" s="45" t="s">
        <v>631</v>
      </c>
      <c r="D16" s="45" t="s">
        <v>642</v>
      </c>
    </row>
    <row r="17" spans="1:4" ht="15.6" x14ac:dyDescent="0.3">
      <c r="A17" s="55" t="s">
        <v>194</v>
      </c>
      <c r="B17" s="48" t="s">
        <v>630</v>
      </c>
      <c r="C17" s="45" t="s">
        <v>631</v>
      </c>
      <c r="D17" s="45" t="s">
        <v>656</v>
      </c>
    </row>
    <row r="18" spans="1:4" ht="15.6" x14ac:dyDescent="0.3">
      <c r="A18" s="55" t="s">
        <v>194</v>
      </c>
      <c r="B18" s="48" t="s">
        <v>630</v>
      </c>
      <c r="C18" s="45" t="s">
        <v>631</v>
      </c>
      <c r="D18" s="45" t="s">
        <v>645</v>
      </c>
    </row>
    <row r="19" spans="1:4" ht="15.6" x14ac:dyDescent="0.3">
      <c r="A19" s="55" t="s">
        <v>194</v>
      </c>
      <c r="B19" s="48" t="s">
        <v>630</v>
      </c>
      <c r="C19" s="45" t="s">
        <v>631</v>
      </c>
      <c r="D19" s="45" t="s">
        <v>657</v>
      </c>
    </row>
    <row r="20" spans="1:4" ht="15.6" x14ac:dyDescent="0.3">
      <c r="A20" s="55" t="s">
        <v>194</v>
      </c>
      <c r="B20" s="48" t="s">
        <v>630</v>
      </c>
      <c r="C20" s="45" t="s">
        <v>631</v>
      </c>
      <c r="D20" s="45" t="s">
        <v>644</v>
      </c>
    </row>
    <row r="21" spans="1:4" ht="15.6" x14ac:dyDescent="0.3">
      <c r="A21" s="55" t="s">
        <v>194</v>
      </c>
      <c r="B21" s="48" t="s">
        <v>630</v>
      </c>
      <c r="C21" s="45" t="s">
        <v>631</v>
      </c>
      <c r="D21" s="45" t="s">
        <v>658</v>
      </c>
    </row>
    <row r="22" spans="1:4" ht="15.6" x14ac:dyDescent="0.3">
      <c r="A22" s="55" t="s">
        <v>194</v>
      </c>
      <c r="B22" s="48" t="s">
        <v>630</v>
      </c>
      <c r="C22" s="45" t="s">
        <v>631</v>
      </c>
      <c r="D22" s="45" t="s">
        <v>646</v>
      </c>
    </row>
    <row r="23" spans="1:4" ht="15.6" x14ac:dyDescent="0.3">
      <c r="A23" s="55" t="s">
        <v>194</v>
      </c>
      <c r="B23" s="48" t="s">
        <v>630</v>
      </c>
      <c r="C23" s="45" t="s">
        <v>631</v>
      </c>
      <c r="D23" s="45" t="s">
        <v>659</v>
      </c>
    </row>
    <row r="24" spans="1:4" ht="15.6" x14ac:dyDescent="0.3">
      <c r="A24" s="55" t="s">
        <v>194</v>
      </c>
      <c r="B24" s="48" t="s">
        <v>630</v>
      </c>
      <c r="C24" s="45" t="s">
        <v>631</v>
      </c>
      <c r="D24" s="45" t="s">
        <v>647</v>
      </c>
    </row>
    <row r="25" spans="1:4" ht="15.6" x14ac:dyDescent="0.3">
      <c r="A25" s="55" t="s">
        <v>194</v>
      </c>
      <c r="B25" s="48" t="s">
        <v>630</v>
      </c>
      <c r="C25" s="45" t="s">
        <v>631</v>
      </c>
      <c r="D25" s="45" t="s">
        <v>633</v>
      </c>
    </row>
    <row r="26" spans="1:4" ht="15.6" x14ac:dyDescent="0.3">
      <c r="A26" s="55" t="s">
        <v>194</v>
      </c>
      <c r="B26" s="48" t="s">
        <v>630</v>
      </c>
      <c r="C26" s="45" t="s">
        <v>631</v>
      </c>
      <c r="D26" s="45" t="s">
        <v>660</v>
      </c>
    </row>
    <row r="27" spans="1:4" ht="15.6" x14ac:dyDescent="0.3">
      <c r="A27" s="55" t="s">
        <v>194</v>
      </c>
      <c r="B27" s="48" t="s">
        <v>630</v>
      </c>
      <c r="C27" s="45" t="s">
        <v>631</v>
      </c>
      <c r="D27" s="45" t="s">
        <v>1733</v>
      </c>
    </row>
    <row r="28" spans="1:4" ht="15.6" x14ac:dyDescent="0.3">
      <c r="A28" s="55" t="s">
        <v>194</v>
      </c>
      <c r="B28" s="48" t="s">
        <v>630</v>
      </c>
      <c r="C28" s="45" t="s">
        <v>631</v>
      </c>
      <c r="D28" s="45" t="s">
        <v>661</v>
      </c>
    </row>
    <row r="29" spans="1:4" ht="15.6" x14ac:dyDescent="0.3">
      <c r="A29" s="55" t="s">
        <v>194</v>
      </c>
      <c r="B29" s="48" t="s">
        <v>630</v>
      </c>
      <c r="C29" s="45" t="s">
        <v>631</v>
      </c>
      <c r="D29" s="45" t="s">
        <v>662</v>
      </c>
    </row>
    <row r="30" spans="1:4" ht="15.6" x14ac:dyDescent="0.3">
      <c r="A30" s="55" t="s">
        <v>194</v>
      </c>
      <c r="B30" s="48" t="s">
        <v>630</v>
      </c>
      <c r="C30" s="45" t="s">
        <v>631</v>
      </c>
      <c r="D30" s="45" t="s">
        <v>652</v>
      </c>
    </row>
    <row r="31" spans="1:4" ht="15.6" x14ac:dyDescent="0.3">
      <c r="A31" s="55" t="s">
        <v>194</v>
      </c>
      <c r="B31" s="48" t="s">
        <v>630</v>
      </c>
      <c r="C31" s="45" t="s">
        <v>631</v>
      </c>
      <c r="D31" s="45" t="s">
        <v>663</v>
      </c>
    </row>
    <row r="32" spans="1:4" ht="15.6" x14ac:dyDescent="0.3">
      <c r="A32" s="55" t="s">
        <v>194</v>
      </c>
      <c r="B32" s="48" t="s">
        <v>630</v>
      </c>
      <c r="C32" s="45" t="s">
        <v>631</v>
      </c>
      <c r="D32" s="45" t="s">
        <v>664</v>
      </c>
    </row>
    <row r="33" spans="1:4" ht="15.6" x14ac:dyDescent="0.3">
      <c r="A33" s="55" t="s">
        <v>194</v>
      </c>
      <c r="B33" s="48" t="s">
        <v>630</v>
      </c>
      <c r="C33" s="45" t="s">
        <v>631</v>
      </c>
      <c r="D33" s="45" t="s">
        <v>665</v>
      </c>
    </row>
    <row r="34" spans="1:4" ht="15.6" x14ac:dyDescent="0.3">
      <c r="A34" s="55" t="s">
        <v>194</v>
      </c>
      <c r="B34" s="48" t="s">
        <v>630</v>
      </c>
      <c r="C34" s="45" t="s">
        <v>631</v>
      </c>
      <c r="D34" s="45" t="s">
        <v>649</v>
      </c>
    </row>
    <row r="35" spans="1:4" ht="15.6" x14ac:dyDescent="0.3">
      <c r="A35" s="55" t="s">
        <v>194</v>
      </c>
      <c r="B35" s="48" t="s">
        <v>630</v>
      </c>
      <c r="C35" s="45" t="s">
        <v>631</v>
      </c>
      <c r="D35" s="45" t="s">
        <v>650</v>
      </c>
    </row>
    <row r="36" spans="1:4" ht="15.6" x14ac:dyDescent="0.3">
      <c r="A36" s="55" t="s">
        <v>194</v>
      </c>
      <c r="B36" s="48" t="s">
        <v>630</v>
      </c>
      <c r="C36" s="45" t="s">
        <v>631</v>
      </c>
      <c r="D36" s="45" t="s">
        <v>643</v>
      </c>
    </row>
    <row r="37" spans="1:4" ht="15.6" x14ac:dyDescent="0.3">
      <c r="A37" s="55" t="s">
        <v>194</v>
      </c>
      <c r="B37" s="48" t="s">
        <v>630</v>
      </c>
      <c r="C37" s="45" t="s">
        <v>631</v>
      </c>
      <c r="D37" s="45" t="s">
        <v>278</v>
      </c>
    </row>
    <row r="38" spans="1:4" ht="15.6" x14ac:dyDescent="0.3">
      <c r="A38" s="55" t="s">
        <v>194</v>
      </c>
      <c r="B38" s="48" t="s">
        <v>630</v>
      </c>
      <c r="C38" s="45" t="s">
        <v>631</v>
      </c>
      <c r="D38" s="45" t="s">
        <v>666</v>
      </c>
    </row>
    <row r="39" spans="1:4" ht="15.6" x14ac:dyDescent="0.3">
      <c r="A39" s="55" t="s">
        <v>194</v>
      </c>
      <c r="B39" s="48" t="s">
        <v>630</v>
      </c>
      <c r="C39" s="45" t="s">
        <v>631</v>
      </c>
      <c r="D39" s="45" t="s">
        <v>783</v>
      </c>
    </row>
    <row r="40" spans="1:4" ht="15.6" x14ac:dyDescent="0.3">
      <c r="A40" s="55" t="s">
        <v>194</v>
      </c>
      <c r="B40" s="48" t="s">
        <v>630</v>
      </c>
      <c r="C40" s="45" t="s">
        <v>631</v>
      </c>
      <c r="D40" s="45" t="s">
        <v>653</v>
      </c>
    </row>
    <row r="41" spans="1:4" ht="15.6" x14ac:dyDescent="0.3">
      <c r="A41" s="55" t="s">
        <v>194</v>
      </c>
      <c r="B41" s="48" t="s">
        <v>630</v>
      </c>
      <c r="C41" s="45" t="s">
        <v>631</v>
      </c>
      <c r="D41" s="45" t="s">
        <v>667</v>
      </c>
    </row>
    <row r="42" spans="1:4" ht="15.6" x14ac:dyDescent="0.3">
      <c r="A42" s="55" t="s">
        <v>194</v>
      </c>
      <c r="B42" s="48" t="s">
        <v>630</v>
      </c>
      <c r="C42" s="45" t="s">
        <v>631</v>
      </c>
      <c r="D42" s="45" t="s">
        <v>654</v>
      </c>
    </row>
    <row r="43" spans="1:4" ht="15.6" x14ac:dyDescent="0.3">
      <c r="A43" s="55" t="s">
        <v>194</v>
      </c>
      <c r="B43" s="48" t="s">
        <v>630</v>
      </c>
      <c r="C43" s="45" t="s">
        <v>631</v>
      </c>
      <c r="D43" s="45" t="s">
        <v>655</v>
      </c>
    </row>
    <row r="44" spans="1:4" ht="15.6" x14ac:dyDescent="0.3">
      <c r="A44" s="55" t="s">
        <v>194</v>
      </c>
      <c r="B44" s="48" t="s">
        <v>630</v>
      </c>
      <c r="C44" s="45" t="s">
        <v>274</v>
      </c>
      <c r="D44" s="45" t="s">
        <v>701</v>
      </c>
    </row>
    <row r="45" spans="1:4" ht="15.6" x14ac:dyDescent="0.3">
      <c r="A45" s="55" t="s">
        <v>194</v>
      </c>
      <c r="B45" s="48" t="s">
        <v>630</v>
      </c>
      <c r="C45" s="45" t="s">
        <v>274</v>
      </c>
      <c r="D45" s="45" t="s">
        <v>275</v>
      </c>
    </row>
    <row r="46" spans="1:4" ht="15.6" x14ac:dyDescent="0.3">
      <c r="A46" s="55" t="s">
        <v>194</v>
      </c>
      <c r="B46" s="48" t="s">
        <v>630</v>
      </c>
      <c r="C46" s="45" t="s">
        <v>274</v>
      </c>
      <c r="D46" s="45" t="s">
        <v>702</v>
      </c>
    </row>
    <row r="47" spans="1:4" ht="15.6" x14ac:dyDescent="0.3">
      <c r="A47" s="55" t="s">
        <v>194</v>
      </c>
      <c r="B47" s="48" t="s">
        <v>630</v>
      </c>
      <c r="C47" s="45" t="s">
        <v>670</v>
      </c>
      <c r="D47" s="45" t="s">
        <v>1760</v>
      </c>
    </row>
    <row r="48" spans="1:4" ht="15.6" x14ac:dyDescent="0.3">
      <c r="A48" s="55" t="s">
        <v>194</v>
      </c>
      <c r="B48" s="48" t="s">
        <v>630</v>
      </c>
      <c r="C48" s="45" t="s">
        <v>670</v>
      </c>
      <c r="D48" s="45" t="s">
        <v>684</v>
      </c>
    </row>
    <row r="49" spans="1:4" ht="15.6" x14ac:dyDescent="0.3">
      <c r="A49" s="55" t="s">
        <v>194</v>
      </c>
      <c r="B49" s="48" t="s">
        <v>630</v>
      </c>
      <c r="C49" s="45" t="s">
        <v>670</v>
      </c>
      <c r="D49" s="45" t="s">
        <v>680</v>
      </c>
    </row>
    <row r="50" spans="1:4" ht="15.6" x14ac:dyDescent="0.3">
      <c r="A50" s="55" t="s">
        <v>194</v>
      </c>
      <c r="B50" s="48" t="s">
        <v>630</v>
      </c>
      <c r="C50" s="45" t="s">
        <v>670</v>
      </c>
      <c r="D50" s="45" t="s">
        <v>1747</v>
      </c>
    </row>
    <row r="51" spans="1:4" ht="15.6" x14ac:dyDescent="0.3">
      <c r="A51" s="55" t="s">
        <v>194</v>
      </c>
      <c r="B51" s="48" t="s">
        <v>630</v>
      </c>
      <c r="C51" s="45" t="s">
        <v>670</v>
      </c>
      <c r="D51" s="45" t="s">
        <v>672</v>
      </c>
    </row>
    <row r="52" spans="1:4" ht="15.6" x14ac:dyDescent="0.3">
      <c r="A52" s="55" t="s">
        <v>194</v>
      </c>
      <c r="B52" s="48" t="s">
        <v>630</v>
      </c>
      <c r="C52" s="45" t="s">
        <v>670</v>
      </c>
      <c r="D52" s="45" t="s">
        <v>1745</v>
      </c>
    </row>
    <row r="53" spans="1:4" ht="15.6" x14ac:dyDescent="0.3">
      <c r="A53" s="55" t="s">
        <v>194</v>
      </c>
      <c r="B53" s="48" t="s">
        <v>630</v>
      </c>
      <c r="C53" s="45" t="s">
        <v>670</v>
      </c>
      <c r="D53" s="45" t="s">
        <v>678</v>
      </c>
    </row>
    <row r="54" spans="1:4" ht="15.6" x14ac:dyDescent="0.3">
      <c r="A54" s="55" t="s">
        <v>194</v>
      </c>
      <c r="B54" s="48" t="s">
        <v>630</v>
      </c>
      <c r="C54" s="45" t="s">
        <v>670</v>
      </c>
      <c r="D54" s="45" t="s">
        <v>685</v>
      </c>
    </row>
    <row r="55" spans="1:4" ht="15.6" x14ac:dyDescent="0.3">
      <c r="A55" s="55" t="s">
        <v>194</v>
      </c>
      <c r="B55" s="48" t="s">
        <v>630</v>
      </c>
      <c r="C55" s="45" t="s">
        <v>670</v>
      </c>
      <c r="D55" s="45" t="s">
        <v>1758</v>
      </c>
    </row>
    <row r="56" spans="1:4" ht="15.6" x14ac:dyDescent="0.3">
      <c r="A56" s="55" t="s">
        <v>194</v>
      </c>
      <c r="B56" s="48" t="s">
        <v>630</v>
      </c>
      <c r="C56" s="45" t="s">
        <v>670</v>
      </c>
      <c r="D56" s="45" t="s">
        <v>1746</v>
      </c>
    </row>
    <row r="57" spans="1:4" ht="15.6" x14ac:dyDescent="0.3">
      <c r="A57" s="55" t="s">
        <v>194</v>
      </c>
      <c r="B57" s="48" t="s">
        <v>630</v>
      </c>
      <c r="C57" s="45" t="s">
        <v>670</v>
      </c>
      <c r="D57" s="45" t="s">
        <v>673</v>
      </c>
    </row>
    <row r="58" spans="1:4" ht="15.6" x14ac:dyDescent="0.3">
      <c r="A58" s="55" t="s">
        <v>194</v>
      </c>
      <c r="B58" s="48" t="s">
        <v>630</v>
      </c>
      <c r="C58" s="45" t="s">
        <v>670</v>
      </c>
      <c r="D58" s="45" t="s">
        <v>671</v>
      </c>
    </row>
    <row r="59" spans="1:4" ht="15.6" x14ac:dyDescent="0.3">
      <c r="A59" s="55" t="s">
        <v>194</v>
      </c>
      <c r="B59" s="48" t="s">
        <v>630</v>
      </c>
      <c r="C59" s="45" t="s">
        <v>670</v>
      </c>
      <c r="D59" s="45" t="s">
        <v>1749</v>
      </c>
    </row>
    <row r="60" spans="1:4" ht="15.6" x14ac:dyDescent="0.3">
      <c r="A60" s="55" t="s">
        <v>194</v>
      </c>
      <c r="B60" s="48" t="s">
        <v>630</v>
      </c>
      <c r="C60" s="45" t="s">
        <v>670</v>
      </c>
      <c r="D60" s="45" t="s">
        <v>1750</v>
      </c>
    </row>
    <row r="61" spans="1:4" ht="15.6" x14ac:dyDescent="0.3">
      <c r="A61" s="55" t="s">
        <v>194</v>
      </c>
      <c r="B61" s="48" t="s">
        <v>630</v>
      </c>
      <c r="C61" s="45" t="s">
        <v>670</v>
      </c>
      <c r="D61" s="45" t="s">
        <v>677</v>
      </c>
    </row>
    <row r="62" spans="1:4" ht="15.6" x14ac:dyDescent="0.3">
      <c r="A62" s="55" t="s">
        <v>194</v>
      </c>
      <c r="B62" s="48" t="s">
        <v>630</v>
      </c>
      <c r="C62" s="45" t="s">
        <v>670</v>
      </c>
      <c r="D62" s="45" t="s">
        <v>1754</v>
      </c>
    </row>
    <row r="63" spans="1:4" ht="15.6" x14ac:dyDescent="0.3">
      <c r="A63" s="55" t="s">
        <v>194</v>
      </c>
      <c r="B63" s="48" t="s">
        <v>630</v>
      </c>
      <c r="C63" s="45" t="s">
        <v>670</v>
      </c>
      <c r="D63" s="45" t="s">
        <v>1752</v>
      </c>
    </row>
    <row r="64" spans="1:4" ht="15.6" x14ac:dyDescent="0.3">
      <c r="A64" s="55" t="s">
        <v>194</v>
      </c>
      <c r="B64" s="48" t="s">
        <v>630</v>
      </c>
      <c r="C64" s="45" t="s">
        <v>670</v>
      </c>
      <c r="D64" s="45" t="s">
        <v>686</v>
      </c>
    </row>
    <row r="65" spans="1:4" ht="15.6" x14ac:dyDescent="0.3">
      <c r="A65" s="55" t="s">
        <v>194</v>
      </c>
      <c r="B65" s="48" t="s">
        <v>630</v>
      </c>
      <c r="C65" s="45" t="s">
        <v>670</v>
      </c>
      <c r="D65" s="45" t="s">
        <v>674</v>
      </c>
    </row>
    <row r="66" spans="1:4" ht="15.6" x14ac:dyDescent="0.3">
      <c r="A66" s="55" t="s">
        <v>194</v>
      </c>
      <c r="B66" s="48" t="s">
        <v>630</v>
      </c>
      <c r="C66" s="45" t="s">
        <v>670</v>
      </c>
      <c r="D66" s="45" t="s">
        <v>1753</v>
      </c>
    </row>
    <row r="67" spans="1:4" ht="15.6" x14ac:dyDescent="0.3">
      <c r="A67" s="55" t="s">
        <v>194</v>
      </c>
      <c r="B67" s="48" t="s">
        <v>630</v>
      </c>
      <c r="C67" s="45" t="s">
        <v>670</v>
      </c>
      <c r="D67" s="45" t="s">
        <v>681</v>
      </c>
    </row>
    <row r="68" spans="1:4" ht="15.6" x14ac:dyDescent="0.3">
      <c r="A68" s="55" t="s">
        <v>194</v>
      </c>
      <c r="B68" s="48" t="s">
        <v>630</v>
      </c>
      <c r="C68" s="45" t="s">
        <v>670</v>
      </c>
      <c r="D68" s="45" t="s">
        <v>1748</v>
      </c>
    </row>
    <row r="69" spans="1:4" ht="15.6" x14ac:dyDescent="0.3">
      <c r="A69" s="55" t="s">
        <v>194</v>
      </c>
      <c r="B69" s="48" t="s">
        <v>630</v>
      </c>
      <c r="C69" s="45" t="s">
        <v>670</v>
      </c>
      <c r="D69" s="45" t="s">
        <v>675</v>
      </c>
    </row>
    <row r="70" spans="1:4" ht="15.6" x14ac:dyDescent="0.3">
      <c r="A70" s="55" t="s">
        <v>194</v>
      </c>
      <c r="B70" s="48" t="s">
        <v>630</v>
      </c>
      <c r="C70" s="45" t="s">
        <v>670</v>
      </c>
      <c r="D70" s="45" t="s">
        <v>676</v>
      </c>
    </row>
    <row r="71" spans="1:4" ht="15.6" x14ac:dyDescent="0.3">
      <c r="A71" s="55" t="s">
        <v>194</v>
      </c>
      <c r="B71" s="48" t="s">
        <v>630</v>
      </c>
      <c r="C71" s="45" t="s">
        <v>670</v>
      </c>
      <c r="D71" s="45" t="s">
        <v>1751</v>
      </c>
    </row>
    <row r="72" spans="1:4" ht="15.6" x14ac:dyDescent="0.3">
      <c r="A72" s="55" t="s">
        <v>194</v>
      </c>
      <c r="B72" s="48" t="s">
        <v>630</v>
      </c>
      <c r="C72" s="45" t="s">
        <v>670</v>
      </c>
      <c r="D72" s="45" t="s">
        <v>687</v>
      </c>
    </row>
    <row r="73" spans="1:4" ht="15.6" x14ac:dyDescent="0.3">
      <c r="A73" s="55" t="s">
        <v>194</v>
      </c>
      <c r="B73" s="48" t="s">
        <v>630</v>
      </c>
      <c r="C73" s="45" t="s">
        <v>670</v>
      </c>
      <c r="D73" s="45" t="s">
        <v>688</v>
      </c>
    </row>
    <row r="74" spans="1:4" ht="15.6" x14ac:dyDescent="0.3">
      <c r="A74" s="55" t="s">
        <v>194</v>
      </c>
      <c r="B74" s="48" t="s">
        <v>630</v>
      </c>
      <c r="C74" s="45" t="s">
        <v>670</v>
      </c>
      <c r="D74" s="45" t="s">
        <v>276</v>
      </c>
    </row>
    <row r="75" spans="1:4" ht="15.6" x14ac:dyDescent="0.3">
      <c r="A75" s="55" t="s">
        <v>194</v>
      </c>
      <c r="B75" s="48" t="s">
        <v>630</v>
      </c>
      <c r="C75" s="45" t="s">
        <v>670</v>
      </c>
      <c r="D75" s="45" t="s">
        <v>682</v>
      </c>
    </row>
    <row r="76" spans="1:4" ht="15.6" x14ac:dyDescent="0.3">
      <c r="A76" s="55" t="s">
        <v>194</v>
      </c>
      <c r="B76" s="48" t="s">
        <v>630</v>
      </c>
      <c r="C76" s="45" t="s">
        <v>670</v>
      </c>
      <c r="D76" s="45" t="s">
        <v>679</v>
      </c>
    </row>
    <row r="77" spans="1:4" ht="15.6" x14ac:dyDescent="0.3">
      <c r="A77" s="55" t="s">
        <v>194</v>
      </c>
      <c r="B77" s="48" t="s">
        <v>630</v>
      </c>
      <c r="C77" s="45" t="s">
        <v>670</v>
      </c>
      <c r="D77" s="45" t="s">
        <v>1759</v>
      </c>
    </row>
    <row r="78" spans="1:4" ht="15.6" x14ac:dyDescent="0.3">
      <c r="A78" s="55" t="s">
        <v>194</v>
      </c>
      <c r="B78" s="48" t="s">
        <v>630</v>
      </c>
      <c r="C78" s="45" t="s">
        <v>670</v>
      </c>
      <c r="D78" s="45" t="s">
        <v>1755</v>
      </c>
    </row>
    <row r="79" spans="1:4" ht="15.6" x14ac:dyDescent="0.3">
      <c r="A79" s="55" t="s">
        <v>194</v>
      </c>
      <c r="B79" s="48" t="s">
        <v>630</v>
      </c>
      <c r="C79" s="45" t="s">
        <v>670</v>
      </c>
      <c r="D79" s="45" t="s">
        <v>1757</v>
      </c>
    </row>
    <row r="80" spans="1:4" ht="15.6" x14ac:dyDescent="0.3">
      <c r="A80" s="55" t="s">
        <v>194</v>
      </c>
      <c r="B80" s="48" t="s">
        <v>630</v>
      </c>
      <c r="C80" s="45" t="s">
        <v>670</v>
      </c>
      <c r="D80" s="45" t="s">
        <v>1756</v>
      </c>
    </row>
    <row r="81" spans="1:4" ht="15.6" x14ac:dyDescent="0.3">
      <c r="A81" s="55" t="s">
        <v>194</v>
      </c>
      <c r="B81" s="48" t="s">
        <v>630</v>
      </c>
      <c r="C81" s="45" t="s">
        <v>670</v>
      </c>
      <c r="D81" s="45" t="s">
        <v>683</v>
      </c>
    </row>
    <row r="82" spans="1:4" ht="15.6" x14ac:dyDescent="0.3">
      <c r="A82" s="55" t="s">
        <v>194</v>
      </c>
      <c r="B82" s="48" t="s">
        <v>630</v>
      </c>
      <c r="C82" s="45" t="s">
        <v>670</v>
      </c>
      <c r="D82" s="45" t="s">
        <v>1732</v>
      </c>
    </row>
    <row r="83" spans="1:4" ht="15.6" x14ac:dyDescent="0.3">
      <c r="A83" s="55" t="s">
        <v>194</v>
      </c>
      <c r="B83" s="48" t="s">
        <v>630</v>
      </c>
      <c r="C83" s="45" t="s">
        <v>670</v>
      </c>
      <c r="D83" s="45" t="s">
        <v>1761</v>
      </c>
    </row>
    <row r="84" spans="1:4" ht="15.6" x14ac:dyDescent="0.3">
      <c r="A84" s="55" t="s">
        <v>194</v>
      </c>
      <c r="B84" s="48" t="s">
        <v>630</v>
      </c>
      <c r="C84" s="45" t="s">
        <v>689</v>
      </c>
      <c r="D84" s="45" t="s">
        <v>697</v>
      </c>
    </row>
    <row r="85" spans="1:4" ht="15.6" x14ac:dyDescent="0.3">
      <c r="A85" s="55" t="s">
        <v>194</v>
      </c>
      <c r="B85" s="48" t="s">
        <v>630</v>
      </c>
      <c r="C85" s="45" t="s">
        <v>689</v>
      </c>
      <c r="D85" s="45" t="s">
        <v>696</v>
      </c>
    </row>
    <row r="86" spans="1:4" ht="15.6" x14ac:dyDescent="0.3">
      <c r="A86" s="55" t="s">
        <v>194</v>
      </c>
      <c r="B86" s="48" t="s">
        <v>630</v>
      </c>
      <c r="C86" s="45" t="s">
        <v>689</v>
      </c>
      <c r="D86" s="45" t="s">
        <v>700</v>
      </c>
    </row>
    <row r="87" spans="1:4" ht="15.6" x14ac:dyDescent="0.3">
      <c r="A87" s="55" t="s">
        <v>194</v>
      </c>
      <c r="B87" s="48" t="s">
        <v>630</v>
      </c>
      <c r="C87" s="45" t="s">
        <v>689</v>
      </c>
      <c r="D87" s="45" t="s">
        <v>698</v>
      </c>
    </row>
    <row r="88" spans="1:4" ht="15.6" x14ac:dyDescent="0.3">
      <c r="A88" s="55" t="s">
        <v>194</v>
      </c>
      <c r="B88" s="48" t="s">
        <v>630</v>
      </c>
      <c r="C88" s="45" t="s">
        <v>689</v>
      </c>
      <c r="D88" s="45" t="s">
        <v>690</v>
      </c>
    </row>
    <row r="89" spans="1:4" ht="15.6" x14ac:dyDescent="0.3">
      <c r="A89" s="55" t="s">
        <v>194</v>
      </c>
      <c r="B89" s="48" t="s">
        <v>630</v>
      </c>
      <c r="C89" s="45" t="s">
        <v>689</v>
      </c>
      <c r="D89" s="45" t="s">
        <v>695</v>
      </c>
    </row>
    <row r="90" spans="1:4" ht="15.6" x14ac:dyDescent="0.3">
      <c r="A90" s="55" t="s">
        <v>194</v>
      </c>
      <c r="B90" s="48" t="s">
        <v>630</v>
      </c>
      <c r="C90" s="45" t="s">
        <v>689</v>
      </c>
      <c r="D90" s="45" t="s">
        <v>1762</v>
      </c>
    </row>
    <row r="91" spans="1:4" ht="15.6" x14ac:dyDescent="0.3">
      <c r="A91" s="55" t="s">
        <v>194</v>
      </c>
      <c r="B91" s="48" t="s">
        <v>630</v>
      </c>
      <c r="C91" s="45" t="s">
        <v>689</v>
      </c>
      <c r="D91" s="45" t="s">
        <v>692</v>
      </c>
    </row>
    <row r="92" spans="1:4" ht="15.6" x14ac:dyDescent="0.3">
      <c r="A92" s="55" t="s">
        <v>194</v>
      </c>
      <c r="B92" s="48" t="s">
        <v>630</v>
      </c>
      <c r="C92" s="45" t="s">
        <v>689</v>
      </c>
      <c r="D92" s="45" t="s">
        <v>703</v>
      </c>
    </row>
    <row r="93" spans="1:4" ht="15.6" x14ac:dyDescent="0.3">
      <c r="A93" s="55" t="s">
        <v>194</v>
      </c>
      <c r="B93" s="48" t="s">
        <v>630</v>
      </c>
      <c r="C93" s="45" t="s">
        <v>689</v>
      </c>
      <c r="D93" s="45" t="s">
        <v>699</v>
      </c>
    </row>
    <row r="94" spans="1:4" ht="15.6" x14ac:dyDescent="0.3">
      <c r="A94" s="55" t="s">
        <v>194</v>
      </c>
      <c r="B94" s="48" t="s">
        <v>630</v>
      </c>
      <c r="C94" s="45" t="s">
        <v>689</v>
      </c>
      <c r="D94" s="45" t="s">
        <v>694</v>
      </c>
    </row>
    <row r="95" spans="1:4" ht="15.6" x14ac:dyDescent="0.3">
      <c r="A95" s="55" t="s">
        <v>194</v>
      </c>
      <c r="B95" s="48" t="s">
        <v>630</v>
      </c>
      <c r="C95" s="45" t="s">
        <v>689</v>
      </c>
      <c r="D95" s="45" t="s">
        <v>691</v>
      </c>
    </row>
    <row r="96" spans="1:4" ht="15.6" x14ac:dyDescent="0.3">
      <c r="A96" s="55" t="s">
        <v>194</v>
      </c>
      <c r="B96" s="48" t="s">
        <v>630</v>
      </c>
      <c r="C96" s="45" t="s">
        <v>689</v>
      </c>
      <c r="D96" s="45" t="s">
        <v>693</v>
      </c>
    </row>
    <row r="97" spans="1:4" ht="15.6" x14ac:dyDescent="0.3">
      <c r="A97" s="55" t="s">
        <v>194</v>
      </c>
      <c r="B97" s="48" t="s">
        <v>704</v>
      </c>
      <c r="C97" s="45" t="s">
        <v>706</v>
      </c>
      <c r="D97" s="45" t="s">
        <v>724</v>
      </c>
    </row>
    <row r="98" spans="1:4" ht="15.6" x14ac:dyDescent="0.3">
      <c r="A98" s="55" t="s">
        <v>194</v>
      </c>
      <c r="B98" s="48" t="s">
        <v>704</v>
      </c>
      <c r="C98" s="45" t="s">
        <v>706</v>
      </c>
      <c r="D98" s="45" t="s">
        <v>714</v>
      </c>
    </row>
    <row r="99" spans="1:4" ht="15.6" x14ac:dyDescent="0.3">
      <c r="A99" s="55" t="s">
        <v>194</v>
      </c>
      <c r="B99" s="48" t="s">
        <v>704</v>
      </c>
      <c r="C99" s="45" t="s">
        <v>706</v>
      </c>
      <c r="D99" s="45" t="s">
        <v>728</v>
      </c>
    </row>
    <row r="100" spans="1:4" ht="15.6" x14ac:dyDescent="0.3">
      <c r="A100" s="55" t="s">
        <v>194</v>
      </c>
      <c r="B100" s="48" t="s">
        <v>704</v>
      </c>
      <c r="C100" s="45" t="s">
        <v>706</v>
      </c>
      <c r="D100" s="45" t="s">
        <v>713</v>
      </c>
    </row>
    <row r="101" spans="1:4" ht="15.6" x14ac:dyDescent="0.3">
      <c r="A101" s="55" t="s">
        <v>194</v>
      </c>
      <c r="B101" s="48" t="s">
        <v>704</v>
      </c>
      <c r="C101" s="45" t="s">
        <v>706</v>
      </c>
      <c r="D101" s="45" t="s">
        <v>707</v>
      </c>
    </row>
    <row r="102" spans="1:4" ht="15.6" x14ac:dyDescent="0.3">
      <c r="A102" s="55" t="s">
        <v>194</v>
      </c>
      <c r="B102" s="48" t="s">
        <v>704</v>
      </c>
      <c r="C102" s="45" t="s">
        <v>706</v>
      </c>
      <c r="D102" s="45" t="s">
        <v>725</v>
      </c>
    </row>
    <row r="103" spans="1:4" ht="15.6" x14ac:dyDescent="0.3">
      <c r="A103" s="55" t="s">
        <v>194</v>
      </c>
      <c r="B103" s="48" t="s">
        <v>704</v>
      </c>
      <c r="C103" s="45" t="s">
        <v>706</v>
      </c>
      <c r="D103" s="45" t="s">
        <v>719</v>
      </c>
    </row>
    <row r="104" spans="1:4" ht="15.6" x14ac:dyDescent="0.3">
      <c r="A104" s="55" t="s">
        <v>194</v>
      </c>
      <c r="B104" s="48" t="s">
        <v>704</v>
      </c>
      <c r="C104" s="45" t="s">
        <v>706</v>
      </c>
      <c r="D104" s="45" t="s">
        <v>717</v>
      </c>
    </row>
    <row r="105" spans="1:4" ht="15.6" x14ac:dyDescent="0.3">
      <c r="A105" s="55" t="s">
        <v>194</v>
      </c>
      <c r="B105" s="48" t="s">
        <v>704</v>
      </c>
      <c r="C105" s="45" t="s">
        <v>706</v>
      </c>
      <c r="D105" s="45" t="s">
        <v>715</v>
      </c>
    </row>
    <row r="106" spans="1:4" ht="15.6" x14ac:dyDescent="0.3">
      <c r="A106" s="55" t="s">
        <v>194</v>
      </c>
      <c r="B106" s="48" t="s">
        <v>704</v>
      </c>
      <c r="C106" s="45" t="s">
        <v>706</v>
      </c>
      <c r="D106" s="45" t="s">
        <v>715</v>
      </c>
    </row>
    <row r="107" spans="1:4" ht="15.6" x14ac:dyDescent="0.3">
      <c r="A107" s="55" t="s">
        <v>194</v>
      </c>
      <c r="B107" s="48" t="s">
        <v>704</v>
      </c>
      <c r="C107" s="45" t="s">
        <v>706</v>
      </c>
      <c r="D107" s="45" t="s">
        <v>1765</v>
      </c>
    </row>
    <row r="108" spans="1:4" ht="15.6" x14ac:dyDescent="0.3">
      <c r="A108" s="55" t="s">
        <v>194</v>
      </c>
      <c r="B108" s="48" t="s">
        <v>704</v>
      </c>
      <c r="C108" s="45" t="s">
        <v>706</v>
      </c>
      <c r="D108" s="45" t="s">
        <v>1766</v>
      </c>
    </row>
    <row r="109" spans="1:4" ht="15.6" x14ac:dyDescent="0.3">
      <c r="A109" s="55" t="s">
        <v>194</v>
      </c>
      <c r="B109" s="48" t="s">
        <v>704</v>
      </c>
      <c r="C109" s="45" t="s">
        <v>706</v>
      </c>
      <c r="D109" s="45" t="s">
        <v>729</v>
      </c>
    </row>
    <row r="110" spans="1:4" ht="15.6" x14ac:dyDescent="0.3">
      <c r="A110" s="55" t="s">
        <v>194</v>
      </c>
      <c r="B110" s="48" t="s">
        <v>704</v>
      </c>
      <c r="C110" s="45" t="s">
        <v>706</v>
      </c>
      <c r="D110" s="45" t="s">
        <v>722</v>
      </c>
    </row>
    <row r="111" spans="1:4" ht="15.6" x14ac:dyDescent="0.3">
      <c r="A111" s="55" t="s">
        <v>194</v>
      </c>
      <c r="B111" s="48" t="s">
        <v>704</v>
      </c>
      <c r="C111" s="45" t="s">
        <v>706</v>
      </c>
      <c r="D111" s="45" t="s">
        <v>732</v>
      </c>
    </row>
    <row r="112" spans="1:4" ht="15.6" x14ac:dyDescent="0.3">
      <c r="A112" s="55" t="s">
        <v>194</v>
      </c>
      <c r="B112" s="48" t="s">
        <v>704</v>
      </c>
      <c r="C112" s="45" t="s">
        <v>706</v>
      </c>
      <c r="D112" s="45" t="s">
        <v>1767</v>
      </c>
    </row>
    <row r="113" spans="1:4" ht="15.6" x14ac:dyDescent="0.3">
      <c r="A113" s="55" t="s">
        <v>194</v>
      </c>
      <c r="B113" s="48" t="s">
        <v>704</v>
      </c>
      <c r="C113" s="45" t="s">
        <v>706</v>
      </c>
      <c r="D113" s="45" t="s">
        <v>721</v>
      </c>
    </row>
    <row r="114" spans="1:4" ht="15.6" x14ac:dyDescent="0.3">
      <c r="A114" s="55" t="s">
        <v>194</v>
      </c>
      <c r="B114" s="48" t="s">
        <v>704</v>
      </c>
      <c r="C114" s="45" t="s">
        <v>706</v>
      </c>
      <c r="D114" s="45" t="s">
        <v>726</v>
      </c>
    </row>
    <row r="115" spans="1:4" ht="15.6" x14ac:dyDescent="0.3">
      <c r="A115" s="55" t="s">
        <v>194</v>
      </c>
      <c r="B115" s="48" t="s">
        <v>704</v>
      </c>
      <c r="C115" s="45" t="s">
        <v>706</v>
      </c>
      <c r="D115" s="45" t="s">
        <v>730</v>
      </c>
    </row>
    <row r="116" spans="1:4" ht="15.6" x14ac:dyDescent="0.3">
      <c r="A116" s="55" t="s">
        <v>194</v>
      </c>
      <c r="B116" s="48" t="s">
        <v>704</v>
      </c>
      <c r="C116" s="45" t="s">
        <v>706</v>
      </c>
      <c r="D116" s="45" t="s">
        <v>716</v>
      </c>
    </row>
    <row r="117" spans="1:4" ht="15.6" x14ac:dyDescent="0.3">
      <c r="A117" s="55" t="s">
        <v>194</v>
      </c>
      <c r="B117" s="48" t="s">
        <v>704</v>
      </c>
      <c r="C117" s="45" t="s">
        <v>706</v>
      </c>
      <c r="D117" s="45" t="s">
        <v>718</v>
      </c>
    </row>
    <row r="118" spans="1:4" ht="15.6" x14ac:dyDescent="0.3">
      <c r="A118" s="55" t="s">
        <v>194</v>
      </c>
      <c r="B118" s="48" t="s">
        <v>704</v>
      </c>
      <c r="C118" s="45" t="s">
        <v>706</v>
      </c>
      <c r="D118" s="45" t="s">
        <v>727</v>
      </c>
    </row>
    <row r="119" spans="1:4" ht="15.6" x14ac:dyDescent="0.3">
      <c r="A119" s="55" t="s">
        <v>194</v>
      </c>
      <c r="B119" s="48" t="s">
        <v>704</v>
      </c>
      <c r="C119" s="45" t="s">
        <v>706</v>
      </c>
      <c r="D119" s="45" t="s">
        <v>720</v>
      </c>
    </row>
    <row r="120" spans="1:4" ht="15.6" x14ac:dyDescent="0.3">
      <c r="A120" s="55" t="s">
        <v>194</v>
      </c>
      <c r="B120" s="48" t="s">
        <v>704</v>
      </c>
      <c r="C120" s="45" t="s">
        <v>706</v>
      </c>
      <c r="D120" s="45" t="s">
        <v>723</v>
      </c>
    </row>
    <row r="121" spans="1:4" ht="15.6" x14ac:dyDescent="0.3">
      <c r="A121" s="55" t="s">
        <v>194</v>
      </c>
      <c r="B121" s="48" t="s">
        <v>704</v>
      </c>
      <c r="C121" s="45" t="s">
        <v>706</v>
      </c>
      <c r="D121" s="45" t="s">
        <v>731</v>
      </c>
    </row>
    <row r="122" spans="1:4" ht="15.6" x14ac:dyDescent="0.3">
      <c r="A122" s="55" t="s">
        <v>194</v>
      </c>
      <c r="B122" s="48" t="s">
        <v>704</v>
      </c>
      <c r="C122" s="45" t="s">
        <v>733</v>
      </c>
      <c r="D122" s="45" t="s">
        <v>737</v>
      </c>
    </row>
    <row r="123" spans="1:4" ht="15.6" x14ac:dyDescent="0.3">
      <c r="A123" s="55" t="s">
        <v>194</v>
      </c>
      <c r="B123" s="48" t="s">
        <v>704</v>
      </c>
      <c r="C123" s="45" t="s">
        <v>733</v>
      </c>
      <c r="D123" s="45" t="s">
        <v>736</v>
      </c>
    </row>
    <row r="124" spans="1:4" ht="15.6" x14ac:dyDescent="0.3">
      <c r="A124" s="55" t="s">
        <v>194</v>
      </c>
      <c r="B124" s="48" t="s">
        <v>704</v>
      </c>
      <c r="C124" s="45" t="s">
        <v>733</v>
      </c>
      <c r="D124" s="45" t="s">
        <v>1768</v>
      </c>
    </row>
    <row r="125" spans="1:4" ht="15.6" x14ac:dyDescent="0.3">
      <c r="A125" s="55" t="s">
        <v>194</v>
      </c>
      <c r="B125" s="48" t="s">
        <v>704</v>
      </c>
      <c r="C125" s="45" t="s">
        <v>733</v>
      </c>
      <c r="D125" s="45" t="s">
        <v>734</v>
      </c>
    </row>
    <row r="126" spans="1:4" ht="15.6" x14ac:dyDescent="0.3">
      <c r="A126" s="55" t="s">
        <v>194</v>
      </c>
      <c r="B126" s="48" t="s">
        <v>704</v>
      </c>
      <c r="C126" s="45" t="s">
        <v>733</v>
      </c>
      <c r="D126" s="45" t="s">
        <v>735</v>
      </c>
    </row>
    <row r="127" spans="1:4" ht="15.6" x14ac:dyDescent="0.3">
      <c r="A127" s="55" t="s">
        <v>194</v>
      </c>
      <c r="B127" s="48" t="s">
        <v>704</v>
      </c>
      <c r="C127" s="45" t="s">
        <v>738</v>
      </c>
      <c r="D127" s="45" t="s">
        <v>1763</v>
      </c>
    </row>
    <row r="128" spans="1:4" ht="15.6" x14ac:dyDescent="0.3">
      <c r="A128" s="55" t="s">
        <v>194</v>
      </c>
      <c r="B128" s="48" t="s">
        <v>704</v>
      </c>
      <c r="C128" s="45" t="s">
        <v>738</v>
      </c>
      <c r="D128" s="45" t="s">
        <v>1769</v>
      </c>
    </row>
    <row r="129" spans="1:4" ht="15.6" x14ac:dyDescent="0.3">
      <c r="A129" s="55" t="s">
        <v>194</v>
      </c>
      <c r="B129" s="48" t="s">
        <v>704</v>
      </c>
      <c r="C129" s="45" t="s">
        <v>738</v>
      </c>
      <c r="D129" s="45" t="s">
        <v>744</v>
      </c>
    </row>
    <row r="130" spans="1:4" ht="15.6" x14ac:dyDescent="0.3">
      <c r="A130" s="55" t="s">
        <v>194</v>
      </c>
      <c r="B130" s="48" t="s">
        <v>704</v>
      </c>
      <c r="C130" s="45" t="s">
        <v>738</v>
      </c>
      <c r="D130" s="45" t="s">
        <v>1764</v>
      </c>
    </row>
    <row r="131" spans="1:4" ht="15.6" x14ac:dyDescent="0.3">
      <c r="A131" s="55" t="s">
        <v>194</v>
      </c>
      <c r="B131" s="48" t="s">
        <v>704</v>
      </c>
      <c r="C131" s="45" t="s">
        <v>738</v>
      </c>
      <c r="D131" s="45" t="s">
        <v>743</v>
      </c>
    </row>
    <row r="132" spans="1:4" ht="15.6" x14ac:dyDescent="0.3">
      <c r="A132" s="55" t="s">
        <v>194</v>
      </c>
      <c r="B132" s="48" t="s">
        <v>704</v>
      </c>
      <c r="C132" s="45" t="s">
        <v>738</v>
      </c>
      <c r="D132" s="45" t="s">
        <v>739</v>
      </c>
    </row>
    <row r="133" spans="1:4" ht="15.6" x14ac:dyDescent="0.3">
      <c r="A133" s="55" t="s">
        <v>194</v>
      </c>
      <c r="B133" s="48" t="s">
        <v>704</v>
      </c>
      <c r="C133" s="45" t="s">
        <v>738</v>
      </c>
      <c r="D133" s="45" t="s">
        <v>1770</v>
      </c>
    </row>
    <row r="134" spans="1:4" ht="15.6" x14ac:dyDescent="0.3">
      <c r="A134" s="55" t="s">
        <v>194</v>
      </c>
      <c r="B134" s="48" t="s">
        <v>704</v>
      </c>
      <c r="C134" s="45" t="s">
        <v>738</v>
      </c>
      <c r="D134" s="45" t="s">
        <v>741</v>
      </c>
    </row>
    <row r="135" spans="1:4" ht="15.6" x14ac:dyDescent="0.3">
      <c r="A135" s="55" t="s">
        <v>194</v>
      </c>
      <c r="B135" s="48" t="s">
        <v>704</v>
      </c>
      <c r="C135" s="45" t="s">
        <v>738</v>
      </c>
      <c r="D135" s="45" t="s">
        <v>740</v>
      </c>
    </row>
    <row r="136" spans="1:4" ht="15.6" x14ac:dyDescent="0.3">
      <c r="A136" s="55" t="s">
        <v>194</v>
      </c>
      <c r="B136" s="48" t="s">
        <v>704</v>
      </c>
      <c r="C136" s="45" t="s">
        <v>738</v>
      </c>
      <c r="D136" s="45" t="s">
        <v>742</v>
      </c>
    </row>
    <row r="137" spans="1:4" ht="15.6" x14ac:dyDescent="0.3">
      <c r="A137" s="55" t="s">
        <v>194</v>
      </c>
      <c r="B137" s="48" t="s">
        <v>704</v>
      </c>
      <c r="C137" s="45" t="s">
        <v>708</v>
      </c>
      <c r="D137" s="45" t="s">
        <v>272</v>
      </c>
    </row>
    <row r="138" spans="1:4" ht="15.6" x14ac:dyDescent="0.3">
      <c r="A138" s="55" t="s">
        <v>194</v>
      </c>
      <c r="B138" s="48" t="s">
        <v>704</v>
      </c>
      <c r="C138" s="48" t="s">
        <v>708</v>
      </c>
      <c r="D138" s="48" t="s">
        <v>752</v>
      </c>
    </row>
    <row r="139" spans="1:4" ht="15.6" x14ac:dyDescent="0.3">
      <c r="A139" s="55" t="s">
        <v>194</v>
      </c>
      <c r="B139" s="48" t="s">
        <v>704</v>
      </c>
      <c r="C139" s="48" t="s">
        <v>708</v>
      </c>
      <c r="D139" s="48" t="s">
        <v>749</v>
      </c>
    </row>
    <row r="140" spans="1:4" ht="15.6" x14ac:dyDescent="0.3">
      <c r="A140" s="55" t="s">
        <v>194</v>
      </c>
      <c r="B140" s="48" t="s">
        <v>704</v>
      </c>
      <c r="C140" s="48" t="s">
        <v>708</v>
      </c>
      <c r="D140" s="48" t="s">
        <v>751</v>
      </c>
    </row>
    <row r="141" spans="1:4" ht="15.6" x14ac:dyDescent="0.3">
      <c r="A141" s="55" t="s">
        <v>194</v>
      </c>
      <c r="B141" s="48" t="s">
        <v>704</v>
      </c>
      <c r="C141" s="48" t="s">
        <v>708</v>
      </c>
      <c r="D141" s="48" t="s">
        <v>1771</v>
      </c>
    </row>
    <row r="142" spans="1:4" ht="15.6" x14ac:dyDescent="0.3">
      <c r="A142" s="55" t="s">
        <v>194</v>
      </c>
      <c r="B142" s="48" t="s">
        <v>704</v>
      </c>
      <c r="C142" s="45" t="s">
        <v>708</v>
      </c>
      <c r="D142" s="45" t="s">
        <v>271</v>
      </c>
    </row>
    <row r="143" spans="1:4" ht="15.6" x14ac:dyDescent="0.3">
      <c r="A143" s="55" t="s">
        <v>194</v>
      </c>
      <c r="B143" s="48" t="s">
        <v>704</v>
      </c>
      <c r="C143" s="48" t="s">
        <v>708</v>
      </c>
      <c r="D143" s="48" t="s">
        <v>745</v>
      </c>
    </row>
    <row r="144" spans="1:4" ht="15.6" x14ac:dyDescent="0.3">
      <c r="A144" s="55" t="s">
        <v>194</v>
      </c>
      <c r="B144" s="48" t="s">
        <v>704</v>
      </c>
      <c r="C144" s="48" t="s">
        <v>708</v>
      </c>
      <c r="D144" s="48" t="s">
        <v>747</v>
      </c>
    </row>
    <row r="145" spans="1:4" ht="15.6" x14ac:dyDescent="0.3">
      <c r="A145" s="55" t="s">
        <v>194</v>
      </c>
      <c r="B145" s="48" t="s">
        <v>704</v>
      </c>
      <c r="C145" s="48" t="s">
        <v>708</v>
      </c>
      <c r="D145" s="48" t="s">
        <v>746</v>
      </c>
    </row>
    <row r="146" spans="1:4" ht="15.6" x14ac:dyDescent="0.3">
      <c r="A146" s="55" t="s">
        <v>194</v>
      </c>
      <c r="B146" s="48" t="s">
        <v>704</v>
      </c>
      <c r="C146" s="48" t="s">
        <v>708</v>
      </c>
      <c r="D146" s="48" t="s">
        <v>753</v>
      </c>
    </row>
    <row r="147" spans="1:4" ht="15.6" x14ac:dyDescent="0.3">
      <c r="A147" s="55" t="s">
        <v>194</v>
      </c>
      <c r="B147" s="48" t="s">
        <v>704</v>
      </c>
      <c r="C147" s="48" t="s">
        <v>708</v>
      </c>
      <c r="D147" s="48" t="s">
        <v>748</v>
      </c>
    </row>
    <row r="148" spans="1:4" ht="15.6" x14ac:dyDescent="0.3">
      <c r="A148" s="55" t="s">
        <v>194</v>
      </c>
      <c r="B148" s="48" t="s">
        <v>704</v>
      </c>
      <c r="C148" s="48" t="s">
        <v>708</v>
      </c>
      <c r="D148" s="48" t="s">
        <v>754</v>
      </c>
    </row>
    <row r="149" spans="1:4" ht="15.6" x14ac:dyDescent="0.3">
      <c r="A149" s="55" t="s">
        <v>194</v>
      </c>
      <c r="B149" s="48" t="s">
        <v>704</v>
      </c>
      <c r="C149" s="48" t="s">
        <v>708</v>
      </c>
      <c r="D149" s="48" t="s">
        <v>750</v>
      </c>
    </row>
    <row r="150" spans="1:4" ht="15.6" x14ac:dyDescent="0.3">
      <c r="A150" s="55" t="s">
        <v>194</v>
      </c>
      <c r="B150" s="48" t="s">
        <v>704</v>
      </c>
      <c r="C150" s="48" t="s">
        <v>708</v>
      </c>
      <c r="D150" s="48" t="s">
        <v>755</v>
      </c>
    </row>
    <row r="151" spans="1:4" ht="15.6" x14ac:dyDescent="0.3">
      <c r="A151" s="55" t="s">
        <v>194</v>
      </c>
      <c r="B151" s="48" t="s">
        <v>704</v>
      </c>
      <c r="C151" s="48" t="s">
        <v>709</v>
      </c>
      <c r="D151" s="48" t="s">
        <v>1772</v>
      </c>
    </row>
    <row r="152" spans="1:4" ht="15.6" x14ac:dyDescent="0.3">
      <c r="A152" s="55" t="s">
        <v>194</v>
      </c>
      <c r="B152" s="48" t="s">
        <v>704</v>
      </c>
      <c r="C152" s="48" t="s">
        <v>709</v>
      </c>
      <c r="D152" s="48" t="s">
        <v>761</v>
      </c>
    </row>
    <row r="153" spans="1:4" ht="15.6" x14ac:dyDescent="0.3">
      <c r="A153" s="55" t="s">
        <v>194</v>
      </c>
      <c r="B153" s="48" t="s">
        <v>704</v>
      </c>
      <c r="C153" s="48" t="s">
        <v>709</v>
      </c>
      <c r="D153" s="48" t="s">
        <v>757</v>
      </c>
    </row>
    <row r="154" spans="1:4" ht="15.6" x14ac:dyDescent="0.3">
      <c r="A154" s="55" t="s">
        <v>194</v>
      </c>
      <c r="B154" s="48" t="s">
        <v>704</v>
      </c>
      <c r="C154" s="48" t="s">
        <v>709</v>
      </c>
      <c r="D154" s="48" t="s">
        <v>759</v>
      </c>
    </row>
    <row r="155" spans="1:4" ht="15.6" x14ac:dyDescent="0.3">
      <c r="A155" s="55" t="s">
        <v>194</v>
      </c>
      <c r="B155" s="48" t="s">
        <v>704</v>
      </c>
      <c r="C155" s="48" t="s">
        <v>709</v>
      </c>
      <c r="D155" s="48" t="s">
        <v>756</v>
      </c>
    </row>
    <row r="156" spans="1:4" ht="15.6" x14ac:dyDescent="0.3">
      <c r="A156" s="55" t="s">
        <v>194</v>
      </c>
      <c r="B156" s="48" t="s">
        <v>704</v>
      </c>
      <c r="C156" s="48" t="s">
        <v>709</v>
      </c>
      <c r="D156" s="48" t="s">
        <v>1773</v>
      </c>
    </row>
    <row r="157" spans="1:4" ht="15.6" x14ac:dyDescent="0.3">
      <c r="A157" s="55" t="s">
        <v>194</v>
      </c>
      <c r="B157" s="48" t="s">
        <v>704</v>
      </c>
      <c r="C157" s="45" t="s">
        <v>709</v>
      </c>
      <c r="D157" s="45" t="s">
        <v>710</v>
      </c>
    </row>
    <row r="158" spans="1:4" ht="15.6" x14ac:dyDescent="0.3">
      <c r="A158" s="55" t="s">
        <v>194</v>
      </c>
      <c r="B158" s="48" t="s">
        <v>704</v>
      </c>
      <c r="C158" s="48" t="s">
        <v>709</v>
      </c>
      <c r="D158" s="48" t="s">
        <v>758</v>
      </c>
    </row>
    <row r="159" spans="1:4" ht="15.6" x14ac:dyDescent="0.3">
      <c r="A159" s="55" t="s">
        <v>194</v>
      </c>
      <c r="B159" s="48" t="s">
        <v>704</v>
      </c>
      <c r="C159" s="48" t="s">
        <v>709</v>
      </c>
      <c r="D159" s="48" t="s">
        <v>760</v>
      </c>
    </row>
    <row r="160" spans="1:4" ht="15.6" x14ac:dyDescent="0.3">
      <c r="A160" s="55" t="s">
        <v>194</v>
      </c>
      <c r="B160" s="48" t="s">
        <v>704</v>
      </c>
      <c r="C160" s="48" t="s">
        <v>711</v>
      </c>
      <c r="D160" s="48" t="s">
        <v>763</v>
      </c>
    </row>
    <row r="161" spans="1:4" ht="15.6" x14ac:dyDescent="0.3">
      <c r="A161" s="55" t="s">
        <v>194</v>
      </c>
      <c r="B161" s="48" t="s">
        <v>704</v>
      </c>
      <c r="C161" s="48" t="s">
        <v>711</v>
      </c>
      <c r="D161" s="48" t="s">
        <v>762</v>
      </c>
    </row>
    <row r="162" spans="1:4" ht="15.6" x14ac:dyDescent="0.3">
      <c r="A162" s="55" t="s">
        <v>194</v>
      </c>
      <c r="B162" s="48" t="s">
        <v>704</v>
      </c>
      <c r="C162" s="48" t="s">
        <v>711</v>
      </c>
      <c r="D162" s="48" t="s">
        <v>769</v>
      </c>
    </row>
    <row r="163" spans="1:4" ht="15.6" x14ac:dyDescent="0.3">
      <c r="A163" s="55" t="s">
        <v>194</v>
      </c>
      <c r="B163" s="48" t="s">
        <v>704</v>
      </c>
      <c r="C163" s="48" t="s">
        <v>711</v>
      </c>
      <c r="D163" s="48" t="s">
        <v>768</v>
      </c>
    </row>
    <row r="164" spans="1:4" ht="15.6" x14ac:dyDescent="0.3">
      <c r="A164" s="55" t="s">
        <v>194</v>
      </c>
      <c r="B164" s="48" t="s">
        <v>704</v>
      </c>
      <c r="C164" s="48" t="s">
        <v>711</v>
      </c>
      <c r="D164" s="48" t="s">
        <v>770</v>
      </c>
    </row>
    <row r="165" spans="1:4" ht="15.6" x14ac:dyDescent="0.3">
      <c r="A165" s="55" t="s">
        <v>194</v>
      </c>
      <c r="B165" s="48" t="s">
        <v>704</v>
      </c>
      <c r="C165" s="48" t="s">
        <v>711</v>
      </c>
      <c r="D165" s="48" t="s">
        <v>767</v>
      </c>
    </row>
    <row r="166" spans="1:4" ht="15.6" x14ac:dyDescent="0.3">
      <c r="A166" s="55" t="s">
        <v>194</v>
      </c>
      <c r="B166" s="48" t="s">
        <v>704</v>
      </c>
      <c r="C166" s="48" t="s">
        <v>711</v>
      </c>
      <c r="D166" s="48" t="s">
        <v>1774</v>
      </c>
    </row>
    <row r="167" spans="1:4" ht="15.6" x14ac:dyDescent="0.3">
      <c r="A167" s="55" t="s">
        <v>194</v>
      </c>
      <c r="B167" s="48" t="s">
        <v>704</v>
      </c>
      <c r="C167" s="48" t="s">
        <v>711</v>
      </c>
      <c r="D167" s="48" t="s">
        <v>766</v>
      </c>
    </row>
    <row r="168" spans="1:4" ht="15.6" x14ac:dyDescent="0.3">
      <c r="A168" s="55" t="s">
        <v>194</v>
      </c>
      <c r="B168" s="48" t="s">
        <v>704</v>
      </c>
      <c r="C168" s="48" t="s">
        <v>711</v>
      </c>
      <c r="D168" s="48" t="s">
        <v>1775</v>
      </c>
    </row>
    <row r="169" spans="1:4" ht="15.6" x14ac:dyDescent="0.3">
      <c r="A169" s="55" t="s">
        <v>194</v>
      </c>
      <c r="B169" s="48" t="s">
        <v>704</v>
      </c>
      <c r="C169" s="48" t="s">
        <v>711</v>
      </c>
      <c r="D169" s="48" t="s">
        <v>764</v>
      </c>
    </row>
    <row r="170" spans="1:4" ht="15.6" x14ac:dyDescent="0.3">
      <c r="A170" s="55" t="s">
        <v>194</v>
      </c>
      <c r="B170" s="48" t="s">
        <v>704</v>
      </c>
      <c r="C170" s="48" t="s">
        <v>711</v>
      </c>
      <c r="D170" s="48" t="s">
        <v>771</v>
      </c>
    </row>
    <row r="171" spans="1:4" ht="15.6" x14ac:dyDescent="0.3">
      <c r="A171" s="55" t="s">
        <v>194</v>
      </c>
      <c r="B171" s="48" t="s">
        <v>704</v>
      </c>
      <c r="C171" s="48" t="s">
        <v>711</v>
      </c>
      <c r="D171" s="48" t="s">
        <v>765</v>
      </c>
    </row>
    <row r="172" spans="1:4" ht="15.6" x14ac:dyDescent="0.3">
      <c r="A172" s="55" t="s">
        <v>194</v>
      </c>
      <c r="B172" s="48" t="s">
        <v>704</v>
      </c>
      <c r="C172" s="45" t="s">
        <v>711</v>
      </c>
      <c r="D172" s="45" t="s">
        <v>712</v>
      </c>
    </row>
    <row r="173" spans="1:4" ht="15.6" x14ac:dyDescent="0.3">
      <c r="A173" s="55" t="s">
        <v>194</v>
      </c>
      <c r="B173" s="48" t="s">
        <v>704</v>
      </c>
      <c r="C173" s="48" t="s">
        <v>711</v>
      </c>
      <c r="D173" s="48" t="s">
        <v>772</v>
      </c>
    </row>
    <row r="174" spans="1:4" ht="15.6" x14ac:dyDescent="0.3">
      <c r="A174" s="55" t="s">
        <v>194</v>
      </c>
      <c r="B174" s="48" t="s">
        <v>704</v>
      </c>
      <c r="C174" s="48" t="s">
        <v>705</v>
      </c>
      <c r="D174" s="48" t="s">
        <v>1734</v>
      </c>
    </row>
    <row r="175" spans="1:4" ht="15.6" x14ac:dyDescent="0.3">
      <c r="A175" s="55" t="s">
        <v>194</v>
      </c>
      <c r="B175" s="48" t="s">
        <v>704</v>
      </c>
      <c r="C175" s="48" t="s">
        <v>705</v>
      </c>
      <c r="D175" s="48" t="s">
        <v>1734</v>
      </c>
    </row>
    <row r="176" spans="1:4" ht="15.6" x14ac:dyDescent="0.3">
      <c r="A176" s="55" t="s">
        <v>194</v>
      </c>
      <c r="B176" s="48" t="s">
        <v>704</v>
      </c>
      <c r="C176" s="48" t="s">
        <v>705</v>
      </c>
      <c r="D176" s="48" t="s">
        <v>779</v>
      </c>
    </row>
    <row r="177" spans="1:4" ht="15.6" x14ac:dyDescent="0.3">
      <c r="A177" s="55" t="s">
        <v>194</v>
      </c>
      <c r="B177" s="48" t="s">
        <v>704</v>
      </c>
      <c r="C177" s="48" t="s">
        <v>705</v>
      </c>
      <c r="D177" s="48" t="s">
        <v>781</v>
      </c>
    </row>
    <row r="178" spans="1:4" ht="15.6" x14ac:dyDescent="0.3">
      <c r="A178" s="55" t="s">
        <v>194</v>
      </c>
      <c r="B178" s="48" t="s">
        <v>704</v>
      </c>
      <c r="C178" s="48" t="s">
        <v>705</v>
      </c>
      <c r="D178" s="48" t="s">
        <v>780</v>
      </c>
    </row>
    <row r="179" spans="1:4" ht="15.6" x14ac:dyDescent="0.3">
      <c r="A179" s="55" t="s">
        <v>194</v>
      </c>
      <c r="B179" s="48" t="s">
        <v>704</v>
      </c>
      <c r="C179" s="48" t="s">
        <v>705</v>
      </c>
      <c r="D179" s="48" t="s">
        <v>775</v>
      </c>
    </row>
    <row r="180" spans="1:4" ht="15.6" x14ac:dyDescent="0.3">
      <c r="A180" s="55" t="s">
        <v>194</v>
      </c>
      <c r="B180" s="48" t="s">
        <v>704</v>
      </c>
      <c r="C180" s="45" t="s">
        <v>705</v>
      </c>
      <c r="D180" s="45" t="s">
        <v>273</v>
      </c>
    </row>
    <row r="181" spans="1:4" ht="15.6" x14ac:dyDescent="0.3">
      <c r="A181" s="55" t="s">
        <v>194</v>
      </c>
      <c r="B181" s="48" t="s">
        <v>704</v>
      </c>
      <c r="C181" s="48" t="s">
        <v>705</v>
      </c>
      <c r="D181" s="48" t="s">
        <v>776</v>
      </c>
    </row>
    <row r="182" spans="1:4" ht="15.6" x14ac:dyDescent="0.3">
      <c r="A182" s="55" t="s">
        <v>194</v>
      </c>
      <c r="B182" s="48" t="s">
        <v>704</v>
      </c>
      <c r="C182" s="48" t="s">
        <v>705</v>
      </c>
      <c r="D182" s="48" t="s">
        <v>778</v>
      </c>
    </row>
    <row r="183" spans="1:4" ht="15.6" x14ac:dyDescent="0.3">
      <c r="A183" s="55" t="s">
        <v>194</v>
      </c>
      <c r="B183" s="48" t="s">
        <v>704</v>
      </c>
      <c r="C183" s="48" t="s">
        <v>705</v>
      </c>
      <c r="D183" s="48" t="s">
        <v>777</v>
      </c>
    </row>
    <row r="184" spans="1:4" ht="15.6" x14ac:dyDescent="0.3">
      <c r="A184" s="55" t="s">
        <v>194</v>
      </c>
      <c r="B184" s="48" t="s">
        <v>704</v>
      </c>
      <c r="C184" s="48" t="s">
        <v>705</v>
      </c>
      <c r="D184" s="48" t="s">
        <v>773</v>
      </c>
    </row>
    <row r="185" spans="1:4" ht="15.6" x14ac:dyDescent="0.3">
      <c r="A185" s="55" t="s">
        <v>194</v>
      </c>
      <c r="B185" s="48" t="s">
        <v>704</v>
      </c>
      <c r="C185" s="48" t="s">
        <v>705</v>
      </c>
      <c r="D185" s="48" t="s">
        <v>1776</v>
      </c>
    </row>
    <row r="186" spans="1:4" ht="15.6" x14ac:dyDescent="0.3">
      <c r="A186" s="55" t="s">
        <v>194</v>
      </c>
      <c r="B186" s="48" t="s">
        <v>704</v>
      </c>
      <c r="C186" s="48" t="s">
        <v>705</v>
      </c>
      <c r="D186" s="48" t="s">
        <v>774</v>
      </c>
    </row>
    <row r="187" spans="1:4" ht="15.6" x14ac:dyDescent="0.3">
      <c r="A187" s="46" t="s">
        <v>194</v>
      </c>
      <c r="B187" s="48" t="s">
        <v>558</v>
      </c>
      <c r="C187" s="45" t="s">
        <v>562</v>
      </c>
      <c r="D187" s="52" t="s">
        <v>575</v>
      </c>
    </row>
    <row r="188" spans="1:4" ht="15.6" x14ac:dyDescent="0.3">
      <c r="A188" s="55" t="s">
        <v>194</v>
      </c>
      <c r="B188" s="48" t="s">
        <v>558</v>
      </c>
      <c r="C188" s="48" t="s">
        <v>562</v>
      </c>
      <c r="D188" s="48" t="s">
        <v>575</v>
      </c>
    </row>
    <row r="189" spans="1:4" ht="15.6" x14ac:dyDescent="0.3">
      <c r="A189" s="46" t="s">
        <v>194</v>
      </c>
      <c r="B189" s="48" t="s">
        <v>558</v>
      </c>
      <c r="C189" s="45" t="s">
        <v>562</v>
      </c>
      <c r="D189" s="52" t="s">
        <v>585</v>
      </c>
    </row>
    <row r="190" spans="1:4" ht="15.6" x14ac:dyDescent="0.3">
      <c r="A190" s="55" t="s">
        <v>194</v>
      </c>
      <c r="B190" s="48" t="s">
        <v>558</v>
      </c>
      <c r="C190" s="48" t="s">
        <v>562</v>
      </c>
      <c r="D190" s="48" t="s">
        <v>585</v>
      </c>
    </row>
    <row r="191" spans="1:4" ht="15.6" x14ac:dyDescent="0.3">
      <c r="A191" s="45" t="s">
        <v>194</v>
      </c>
      <c r="B191" s="45" t="s">
        <v>558</v>
      </c>
      <c r="C191" s="45" t="s">
        <v>562</v>
      </c>
      <c r="D191" s="46" t="s">
        <v>236</v>
      </c>
    </row>
    <row r="192" spans="1:4" ht="15.6" x14ac:dyDescent="0.3">
      <c r="A192" s="45" t="s">
        <v>194</v>
      </c>
      <c r="B192" s="45" t="s">
        <v>558</v>
      </c>
      <c r="C192" s="45" t="s">
        <v>562</v>
      </c>
      <c r="D192" s="46" t="s">
        <v>221</v>
      </c>
    </row>
    <row r="193" spans="1:4" ht="15.6" x14ac:dyDescent="0.3">
      <c r="A193" s="56" t="s">
        <v>194</v>
      </c>
      <c r="B193" s="48" t="s">
        <v>558</v>
      </c>
      <c r="C193" s="45" t="s">
        <v>562</v>
      </c>
      <c r="D193" s="57" t="s">
        <v>579</v>
      </c>
    </row>
    <row r="194" spans="1:4" ht="15.6" x14ac:dyDescent="0.3">
      <c r="A194" s="55" t="s">
        <v>194</v>
      </c>
      <c r="B194" s="48" t="s">
        <v>558</v>
      </c>
      <c r="C194" s="48" t="s">
        <v>562</v>
      </c>
      <c r="D194" s="48" t="s">
        <v>579</v>
      </c>
    </row>
    <row r="195" spans="1:4" ht="15.6" x14ac:dyDescent="0.3">
      <c r="A195" s="53" t="s">
        <v>194</v>
      </c>
      <c r="B195" s="53" t="s">
        <v>558</v>
      </c>
      <c r="C195" s="53" t="s">
        <v>562</v>
      </c>
      <c r="D195" s="54" t="s">
        <v>574</v>
      </c>
    </row>
    <row r="196" spans="1:4" ht="15.6" x14ac:dyDescent="0.3">
      <c r="A196" s="55" t="s">
        <v>194</v>
      </c>
      <c r="B196" s="48" t="s">
        <v>558</v>
      </c>
      <c r="C196" s="48" t="s">
        <v>562</v>
      </c>
      <c r="D196" s="48" t="s">
        <v>574</v>
      </c>
    </row>
    <row r="197" spans="1:4" ht="15.6" x14ac:dyDescent="0.3">
      <c r="A197" s="45" t="s">
        <v>194</v>
      </c>
      <c r="B197" s="45" t="s">
        <v>558</v>
      </c>
      <c r="C197" s="45" t="s">
        <v>562</v>
      </c>
      <c r="D197" s="46" t="s">
        <v>231</v>
      </c>
    </row>
    <row r="198" spans="1:4" ht="15.6" x14ac:dyDescent="0.3">
      <c r="A198" s="56" t="s">
        <v>194</v>
      </c>
      <c r="B198" s="48" t="s">
        <v>558</v>
      </c>
      <c r="C198" s="45" t="s">
        <v>562</v>
      </c>
      <c r="D198" s="57" t="s">
        <v>1736</v>
      </c>
    </row>
    <row r="199" spans="1:4" ht="15.6" x14ac:dyDescent="0.3">
      <c r="A199" s="55" t="s">
        <v>194</v>
      </c>
      <c r="B199" s="48" t="s">
        <v>558</v>
      </c>
      <c r="C199" s="48" t="s">
        <v>562</v>
      </c>
      <c r="D199" s="48" t="s">
        <v>1736</v>
      </c>
    </row>
    <row r="200" spans="1:4" ht="15.6" x14ac:dyDescent="0.3">
      <c r="A200" s="45" t="s">
        <v>194</v>
      </c>
      <c r="B200" s="45" t="s">
        <v>558</v>
      </c>
      <c r="C200" s="45" t="s">
        <v>562</v>
      </c>
      <c r="D200" s="46" t="s">
        <v>244</v>
      </c>
    </row>
    <row r="201" spans="1:4" ht="15.6" x14ac:dyDescent="0.3">
      <c r="A201" s="45" t="s">
        <v>194</v>
      </c>
      <c r="B201" s="45" t="s">
        <v>558</v>
      </c>
      <c r="C201" s="45" t="s">
        <v>562</v>
      </c>
      <c r="D201" s="46" t="s">
        <v>215</v>
      </c>
    </row>
    <row r="202" spans="1:4" ht="15.6" x14ac:dyDescent="0.3">
      <c r="A202" s="56" t="s">
        <v>194</v>
      </c>
      <c r="B202" s="48" t="s">
        <v>558</v>
      </c>
      <c r="C202" s="45" t="s">
        <v>562</v>
      </c>
      <c r="D202" s="57" t="s">
        <v>1729</v>
      </c>
    </row>
    <row r="203" spans="1:4" ht="15.6" x14ac:dyDescent="0.3">
      <c r="A203" s="56" t="s">
        <v>194</v>
      </c>
      <c r="B203" s="48" t="s">
        <v>558</v>
      </c>
      <c r="C203" s="45" t="s">
        <v>562</v>
      </c>
      <c r="D203" s="57" t="s">
        <v>584</v>
      </c>
    </row>
    <row r="204" spans="1:4" ht="15.6" x14ac:dyDescent="0.3">
      <c r="A204" s="55" t="s">
        <v>194</v>
      </c>
      <c r="B204" s="48" t="s">
        <v>558</v>
      </c>
      <c r="C204" s="48" t="s">
        <v>562</v>
      </c>
      <c r="D204" s="48" t="s">
        <v>584</v>
      </c>
    </row>
    <row r="205" spans="1:4" ht="15.6" x14ac:dyDescent="0.3">
      <c r="A205" s="56" t="s">
        <v>194</v>
      </c>
      <c r="B205" s="57" t="s">
        <v>558</v>
      </c>
      <c r="C205" s="56" t="s">
        <v>562</v>
      </c>
      <c r="D205" s="57" t="s">
        <v>576</v>
      </c>
    </row>
    <row r="206" spans="1:4" ht="15.6" x14ac:dyDescent="0.3">
      <c r="A206" s="55" t="s">
        <v>194</v>
      </c>
      <c r="B206" s="48" t="s">
        <v>558</v>
      </c>
      <c r="C206" s="48" t="s">
        <v>562</v>
      </c>
      <c r="D206" s="48" t="s">
        <v>576</v>
      </c>
    </row>
    <row r="207" spans="1:4" ht="15.6" x14ac:dyDescent="0.3">
      <c r="A207" s="46" t="s">
        <v>194</v>
      </c>
      <c r="B207" s="48" t="s">
        <v>558</v>
      </c>
      <c r="C207" s="46" t="s">
        <v>562</v>
      </c>
      <c r="D207" s="52" t="s">
        <v>588</v>
      </c>
    </row>
    <row r="208" spans="1:4" ht="15.6" x14ac:dyDescent="0.3">
      <c r="A208" s="55" t="s">
        <v>194</v>
      </c>
      <c r="B208" s="48" t="s">
        <v>558</v>
      </c>
      <c r="C208" s="48" t="s">
        <v>562</v>
      </c>
      <c r="D208" s="48" t="s">
        <v>588</v>
      </c>
    </row>
    <row r="209" spans="1:4" ht="15.6" x14ac:dyDescent="0.3">
      <c r="A209" s="45" t="s">
        <v>194</v>
      </c>
      <c r="B209" s="45" t="s">
        <v>558</v>
      </c>
      <c r="C209" s="45" t="s">
        <v>562</v>
      </c>
      <c r="D209" s="46" t="s">
        <v>225</v>
      </c>
    </row>
    <row r="210" spans="1:4" ht="15.6" x14ac:dyDescent="0.3">
      <c r="A210" s="45" t="s">
        <v>194</v>
      </c>
      <c r="B210" s="45" t="s">
        <v>558</v>
      </c>
      <c r="C210" s="45" t="s">
        <v>562</v>
      </c>
      <c r="D210" s="46" t="s">
        <v>227</v>
      </c>
    </row>
    <row r="211" spans="1:4" ht="15.6" x14ac:dyDescent="0.3">
      <c r="A211" s="46" t="s">
        <v>194</v>
      </c>
      <c r="B211" s="48" t="s">
        <v>558</v>
      </c>
      <c r="C211" s="46" t="s">
        <v>562</v>
      </c>
      <c r="D211" s="52" t="s">
        <v>589</v>
      </c>
    </row>
    <row r="212" spans="1:4" ht="15.6" x14ac:dyDescent="0.3">
      <c r="A212" s="55" t="s">
        <v>194</v>
      </c>
      <c r="B212" s="48" t="s">
        <v>558</v>
      </c>
      <c r="C212" s="48" t="s">
        <v>562</v>
      </c>
      <c r="D212" s="48" t="s">
        <v>589</v>
      </c>
    </row>
    <row r="213" spans="1:4" ht="15.6" x14ac:dyDescent="0.3">
      <c r="A213" s="46" t="s">
        <v>194</v>
      </c>
      <c r="B213" s="48" t="s">
        <v>558</v>
      </c>
      <c r="C213" s="46" t="s">
        <v>562</v>
      </c>
      <c r="D213" s="52" t="s">
        <v>590</v>
      </c>
    </row>
    <row r="214" spans="1:4" ht="15.6" x14ac:dyDescent="0.3">
      <c r="A214" s="55" t="s">
        <v>194</v>
      </c>
      <c r="B214" s="48" t="s">
        <v>558</v>
      </c>
      <c r="C214" s="48" t="s">
        <v>562</v>
      </c>
      <c r="D214" s="48" t="s">
        <v>590</v>
      </c>
    </row>
    <row r="215" spans="1:4" ht="15.6" x14ac:dyDescent="0.3">
      <c r="A215" s="55" t="s">
        <v>194</v>
      </c>
      <c r="B215" s="55" t="s">
        <v>558</v>
      </c>
      <c r="C215" s="55" t="s">
        <v>562</v>
      </c>
      <c r="D215" s="56" t="s">
        <v>1735</v>
      </c>
    </row>
    <row r="216" spans="1:4" ht="15.6" x14ac:dyDescent="0.3">
      <c r="A216" s="55" t="s">
        <v>194</v>
      </c>
      <c r="B216" s="48" t="s">
        <v>558</v>
      </c>
      <c r="C216" s="48" t="s">
        <v>562</v>
      </c>
      <c r="D216" s="48" t="s">
        <v>1735</v>
      </c>
    </row>
    <row r="217" spans="1:4" ht="15.6" x14ac:dyDescent="0.3">
      <c r="A217" s="45" t="s">
        <v>194</v>
      </c>
      <c r="B217" s="45" t="s">
        <v>558</v>
      </c>
      <c r="C217" s="45" t="s">
        <v>562</v>
      </c>
      <c r="D217" s="46" t="s">
        <v>220</v>
      </c>
    </row>
    <row r="218" spans="1:4" ht="15.6" x14ac:dyDescent="0.3">
      <c r="A218" s="56" t="s">
        <v>194</v>
      </c>
      <c r="B218" s="48" t="s">
        <v>558</v>
      </c>
      <c r="C218" s="45" t="s">
        <v>562</v>
      </c>
      <c r="D218" s="57" t="s">
        <v>580</v>
      </c>
    </row>
    <row r="219" spans="1:4" ht="15.6" x14ac:dyDescent="0.3">
      <c r="A219" s="55" t="s">
        <v>194</v>
      </c>
      <c r="B219" s="48" t="s">
        <v>558</v>
      </c>
      <c r="C219" s="48" t="s">
        <v>562</v>
      </c>
      <c r="D219" s="48" t="s">
        <v>580</v>
      </c>
    </row>
    <row r="220" spans="1:4" ht="15.6" x14ac:dyDescent="0.3">
      <c r="A220" s="45" t="s">
        <v>194</v>
      </c>
      <c r="B220" s="45" t="s">
        <v>558</v>
      </c>
      <c r="C220" s="45" t="s">
        <v>562</v>
      </c>
      <c r="D220" s="46" t="s">
        <v>241</v>
      </c>
    </row>
    <row r="221" spans="1:4" ht="15.6" x14ac:dyDescent="0.3">
      <c r="A221" s="45" t="s">
        <v>194</v>
      </c>
      <c r="B221" s="45" t="s">
        <v>558</v>
      </c>
      <c r="C221" s="45" t="s">
        <v>562</v>
      </c>
      <c r="D221" s="46" t="s">
        <v>232</v>
      </c>
    </row>
    <row r="222" spans="1:4" ht="15.6" x14ac:dyDescent="0.3">
      <c r="A222" s="45" t="s">
        <v>194</v>
      </c>
      <c r="B222" s="45" t="s">
        <v>558</v>
      </c>
      <c r="C222" s="45" t="s">
        <v>562</v>
      </c>
      <c r="D222" s="46" t="s">
        <v>245</v>
      </c>
    </row>
    <row r="223" spans="1:4" ht="15.6" x14ac:dyDescent="0.3">
      <c r="A223" s="45" t="s">
        <v>194</v>
      </c>
      <c r="B223" s="45" t="s">
        <v>558</v>
      </c>
      <c r="C223" s="45" t="s">
        <v>562</v>
      </c>
      <c r="D223" s="51" t="s">
        <v>238</v>
      </c>
    </row>
    <row r="224" spans="1:4" ht="15.6" x14ac:dyDescent="0.3">
      <c r="A224" s="55" t="s">
        <v>194</v>
      </c>
      <c r="B224" s="55" t="s">
        <v>558</v>
      </c>
      <c r="C224" s="55" t="s">
        <v>562</v>
      </c>
      <c r="D224" s="56" t="s">
        <v>571</v>
      </c>
    </row>
    <row r="225" spans="1:4" ht="15.6" x14ac:dyDescent="0.3">
      <c r="A225" s="55" t="s">
        <v>194</v>
      </c>
      <c r="B225" s="48" t="s">
        <v>558</v>
      </c>
      <c r="C225" s="48" t="s">
        <v>562</v>
      </c>
      <c r="D225" s="48" t="s">
        <v>571</v>
      </c>
    </row>
    <row r="226" spans="1:4" ht="15.6" x14ac:dyDescent="0.3">
      <c r="A226" s="45" t="s">
        <v>194</v>
      </c>
      <c r="B226" s="45" t="s">
        <v>558</v>
      </c>
      <c r="C226" s="45" t="s">
        <v>562</v>
      </c>
      <c r="D226" s="46" t="s">
        <v>218</v>
      </c>
    </row>
    <row r="227" spans="1:4" ht="15.6" x14ac:dyDescent="0.3">
      <c r="A227" s="45" t="s">
        <v>194</v>
      </c>
      <c r="B227" s="45" t="s">
        <v>558</v>
      </c>
      <c r="C227" s="45" t="s">
        <v>562</v>
      </c>
      <c r="D227" s="46" t="s">
        <v>240</v>
      </c>
    </row>
    <row r="228" spans="1:4" ht="15.6" x14ac:dyDescent="0.3">
      <c r="A228" s="45" t="s">
        <v>194</v>
      </c>
      <c r="B228" s="45" t="s">
        <v>558</v>
      </c>
      <c r="C228" s="45" t="s">
        <v>562</v>
      </c>
      <c r="D228" s="46" t="s">
        <v>219</v>
      </c>
    </row>
    <row r="229" spans="1:4" ht="15.6" x14ac:dyDescent="0.3">
      <c r="A229" s="56" t="s">
        <v>194</v>
      </c>
      <c r="B229" s="48" t="s">
        <v>558</v>
      </c>
      <c r="C229" s="45" t="s">
        <v>562</v>
      </c>
      <c r="D229" s="57" t="s">
        <v>578</v>
      </c>
    </row>
    <row r="230" spans="1:4" ht="15.6" x14ac:dyDescent="0.3">
      <c r="A230" s="55" t="s">
        <v>194</v>
      </c>
      <c r="B230" s="48" t="s">
        <v>558</v>
      </c>
      <c r="C230" s="48" t="s">
        <v>562</v>
      </c>
      <c r="D230" s="48" t="s">
        <v>578</v>
      </c>
    </row>
    <row r="231" spans="1:4" ht="15.6" x14ac:dyDescent="0.3">
      <c r="A231" s="55" t="s">
        <v>194</v>
      </c>
      <c r="B231" s="55" t="s">
        <v>558</v>
      </c>
      <c r="C231" s="55" t="s">
        <v>562</v>
      </c>
      <c r="D231" s="46" t="s">
        <v>563</v>
      </c>
    </row>
    <row r="232" spans="1:4" ht="15.6" x14ac:dyDescent="0.3">
      <c r="A232" s="53" t="s">
        <v>194</v>
      </c>
      <c r="B232" s="5" t="s">
        <v>558</v>
      </c>
      <c r="C232" s="5" t="s">
        <v>562</v>
      </c>
      <c r="D232" s="5" t="s">
        <v>563</v>
      </c>
    </row>
    <row r="233" spans="1:4" ht="15.6" x14ac:dyDescent="0.3">
      <c r="A233" s="45" t="s">
        <v>194</v>
      </c>
      <c r="B233" s="45" t="s">
        <v>558</v>
      </c>
      <c r="C233" s="45" t="s">
        <v>562</v>
      </c>
      <c r="D233" s="46" t="s">
        <v>229</v>
      </c>
    </row>
    <row r="234" spans="1:4" ht="15.6" x14ac:dyDescent="0.3">
      <c r="A234" s="45" t="s">
        <v>194</v>
      </c>
      <c r="B234" s="45" t="s">
        <v>558</v>
      </c>
      <c r="C234" s="45" t="s">
        <v>562</v>
      </c>
      <c r="D234" s="46" t="s">
        <v>243</v>
      </c>
    </row>
    <row r="235" spans="1:4" ht="15.6" x14ac:dyDescent="0.3">
      <c r="A235" s="45" t="s">
        <v>194</v>
      </c>
      <c r="B235" s="45" t="s">
        <v>558</v>
      </c>
      <c r="C235" s="45" t="s">
        <v>562</v>
      </c>
      <c r="D235" s="51" t="s">
        <v>248</v>
      </c>
    </row>
    <row r="236" spans="1:4" ht="15.6" x14ac:dyDescent="0.3">
      <c r="A236" s="45" t="s">
        <v>194</v>
      </c>
      <c r="B236" s="45" t="s">
        <v>558</v>
      </c>
      <c r="C236" s="45" t="s">
        <v>562</v>
      </c>
      <c r="D236" s="46" t="s">
        <v>228</v>
      </c>
    </row>
    <row r="237" spans="1:4" ht="15.6" x14ac:dyDescent="0.3">
      <c r="A237" s="56" t="s">
        <v>194</v>
      </c>
      <c r="B237" s="48" t="s">
        <v>558</v>
      </c>
      <c r="C237" s="45" t="s">
        <v>562</v>
      </c>
      <c r="D237" s="57" t="s">
        <v>577</v>
      </c>
    </row>
    <row r="238" spans="1:4" ht="15.6" x14ac:dyDescent="0.3">
      <c r="A238" s="55" t="s">
        <v>194</v>
      </c>
      <c r="B238" s="48" t="s">
        <v>558</v>
      </c>
      <c r="C238" s="48" t="s">
        <v>562</v>
      </c>
      <c r="D238" s="48" t="s">
        <v>577</v>
      </c>
    </row>
    <row r="239" spans="1:4" ht="15.6" x14ac:dyDescent="0.3">
      <c r="A239" s="45" t="s">
        <v>194</v>
      </c>
      <c r="B239" s="45" t="s">
        <v>558</v>
      </c>
      <c r="C239" s="45" t="s">
        <v>562</v>
      </c>
      <c r="D239" s="46" t="s">
        <v>222</v>
      </c>
    </row>
    <row r="240" spans="1:4" ht="15.6" x14ac:dyDescent="0.3">
      <c r="A240" s="45" t="s">
        <v>194</v>
      </c>
      <c r="B240" s="45" t="s">
        <v>558</v>
      </c>
      <c r="C240" s="45" t="s">
        <v>562</v>
      </c>
      <c r="D240" s="46" t="s">
        <v>224</v>
      </c>
    </row>
    <row r="241" spans="1:4" ht="15.6" x14ac:dyDescent="0.3">
      <c r="A241" s="45" t="s">
        <v>194</v>
      </c>
      <c r="B241" s="45" t="s">
        <v>558</v>
      </c>
      <c r="C241" s="45" t="s">
        <v>562</v>
      </c>
      <c r="D241" s="46" t="s">
        <v>226</v>
      </c>
    </row>
    <row r="242" spans="1:4" ht="15.6" x14ac:dyDescent="0.3">
      <c r="A242" s="56" t="s">
        <v>194</v>
      </c>
      <c r="B242" s="48" t="s">
        <v>558</v>
      </c>
      <c r="C242" s="45" t="s">
        <v>562</v>
      </c>
      <c r="D242" s="57" t="s">
        <v>582</v>
      </c>
    </row>
    <row r="243" spans="1:4" ht="15.6" x14ac:dyDescent="0.3">
      <c r="A243" s="55" t="s">
        <v>194</v>
      </c>
      <c r="B243" s="48" t="s">
        <v>558</v>
      </c>
      <c r="C243" s="48" t="s">
        <v>562</v>
      </c>
      <c r="D243" s="48" t="s">
        <v>582</v>
      </c>
    </row>
    <row r="244" spans="1:4" ht="15.6" x14ac:dyDescent="0.3">
      <c r="A244" s="45" t="s">
        <v>194</v>
      </c>
      <c r="B244" s="45" t="s">
        <v>558</v>
      </c>
      <c r="C244" s="45" t="s">
        <v>562</v>
      </c>
      <c r="D244" s="46" t="s">
        <v>246</v>
      </c>
    </row>
    <row r="245" spans="1:4" ht="15.6" x14ac:dyDescent="0.3">
      <c r="A245" s="45" t="s">
        <v>194</v>
      </c>
      <c r="B245" s="45" t="s">
        <v>558</v>
      </c>
      <c r="C245" s="45" t="s">
        <v>562</v>
      </c>
      <c r="D245" s="46" t="s">
        <v>247</v>
      </c>
    </row>
    <row r="246" spans="1:4" ht="15.6" x14ac:dyDescent="0.3">
      <c r="A246" s="46" t="s">
        <v>194</v>
      </c>
      <c r="B246" s="48" t="s">
        <v>558</v>
      </c>
      <c r="C246" s="46" t="s">
        <v>562</v>
      </c>
      <c r="D246" s="52" t="s">
        <v>587</v>
      </c>
    </row>
    <row r="247" spans="1:4" ht="15.6" x14ac:dyDescent="0.3">
      <c r="A247" s="55" t="s">
        <v>194</v>
      </c>
      <c r="B247" s="48" t="s">
        <v>558</v>
      </c>
      <c r="C247" s="48" t="s">
        <v>562</v>
      </c>
      <c r="D247" s="48" t="s">
        <v>587</v>
      </c>
    </row>
    <row r="248" spans="1:4" ht="15.6" x14ac:dyDescent="0.3">
      <c r="A248" s="45" t="s">
        <v>194</v>
      </c>
      <c r="B248" s="45" t="s">
        <v>558</v>
      </c>
      <c r="C248" s="45" t="s">
        <v>562</v>
      </c>
      <c r="D248" s="46" t="s">
        <v>234</v>
      </c>
    </row>
    <row r="249" spans="1:4" ht="15.6" x14ac:dyDescent="0.3">
      <c r="A249" s="55" t="s">
        <v>194</v>
      </c>
      <c r="B249" s="55" t="s">
        <v>558</v>
      </c>
      <c r="C249" s="55" t="s">
        <v>562</v>
      </c>
      <c r="D249" s="70" t="s">
        <v>569</v>
      </c>
    </row>
    <row r="250" spans="1:4" ht="15.6" x14ac:dyDescent="0.3">
      <c r="A250" s="55" t="s">
        <v>194</v>
      </c>
      <c r="B250" s="48" t="s">
        <v>558</v>
      </c>
      <c r="C250" s="48" t="s">
        <v>562</v>
      </c>
      <c r="D250" s="48" t="s">
        <v>569</v>
      </c>
    </row>
    <row r="251" spans="1:4" ht="15.6" x14ac:dyDescent="0.3">
      <c r="A251" s="55" t="s">
        <v>194</v>
      </c>
      <c r="B251" s="48" t="s">
        <v>558</v>
      </c>
      <c r="C251" s="45" t="s">
        <v>562</v>
      </c>
      <c r="D251" s="45" t="s">
        <v>1738</v>
      </c>
    </row>
    <row r="252" spans="1:4" ht="15.6" x14ac:dyDescent="0.3">
      <c r="A252" s="55" t="s">
        <v>194</v>
      </c>
      <c r="B252" s="48" t="s">
        <v>558</v>
      </c>
      <c r="C252" s="48" t="s">
        <v>562</v>
      </c>
      <c r="D252" s="48" t="s">
        <v>1738</v>
      </c>
    </row>
    <row r="253" spans="1:4" ht="15.6" x14ac:dyDescent="0.3">
      <c r="A253" s="55" t="s">
        <v>194</v>
      </c>
      <c r="B253" s="55" t="s">
        <v>558</v>
      </c>
      <c r="C253" s="55" t="s">
        <v>562</v>
      </c>
      <c r="D253" s="56" t="s">
        <v>570</v>
      </c>
    </row>
    <row r="254" spans="1:4" ht="15.6" x14ac:dyDescent="0.3">
      <c r="A254" s="55" t="s">
        <v>194</v>
      </c>
      <c r="B254" s="48" t="s">
        <v>558</v>
      </c>
      <c r="C254" s="48" t="s">
        <v>562</v>
      </c>
      <c r="D254" s="48" t="s">
        <v>570</v>
      </c>
    </row>
    <row r="255" spans="1:4" ht="15.6" x14ac:dyDescent="0.3">
      <c r="A255" s="45" t="s">
        <v>194</v>
      </c>
      <c r="B255" s="45" t="s">
        <v>558</v>
      </c>
      <c r="C255" s="45" t="s">
        <v>562</v>
      </c>
      <c r="D255" s="46" t="s">
        <v>233</v>
      </c>
    </row>
    <row r="256" spans="1:4" ht="15.6" x14ac:dyDescent="0.3">
      <c r="A256" s="45" t="s">
        <v>194</v>
      </c>
      <c r="B256" s="45" t="s">
        <v>558</v>
      </c>
      <c r="C256" s="45" t="s">
        <v>562</v>
      </c>
      <c r="D256" s="46" t="s">
        <v>239</v>
      </c>
    </row>
    <row r="257" spans="1:4" ht="15.6" x14ac:dyDescent="0.3">
      <c r="A257" s="55" t="s">
        <v>194</v>
      </c>
      <c r="B257" s="48" t="s">
        <v>558</v>
      </c>
      <c r="C257" s="45" t="s">
        <v>562</v>
      </c>
      <c r="D257" s="45" t="s">
        <v>591</v>
      </c>
    </row>
    <row r="258" spans="1:4" ht="15.6" x14ac:dyDescent="0.3">
      <c r="A258" s="55" t="s">
        <v>194</v>
      </c>
      <c r="B258" s="48" t="s">
        <v>558</v>
      </c>
      <c r="C258" s="48" t="s">
        <v>562</v>
      </c>
      <c r="D258" s="48" t="s">
        <v>591</v>
      </c>
    </row>
    <row r="259" spans="1:4" ht="15.6" x14ac:dyDescent="0.3">
      <c r="A259" s="55" t="s">
        <v>194</v>
      </c>
      <c r="B259" s="55" t="s">
        <v>558</v>
      </c>
      <c r="C259" s="55" t="s">
        <v>562</v>
      </c>
      <c r="D259" s="56" t="s">
        <v>573</v>
      </c>
    </row>
    <row r="260" spans="1:4" ht="15.6" x14ac:dyDescent="0.3">
      <c r="A260" s="55" t="s">
        <v>194</v>
      </c>
      <c r="B260" s="48" t="s">
        <v>558</v>
      </c>
      <c r="C260" s="48" t="s">
        <v>562</v>
      </c>
      <c r="D260" s="48" t="s">
        <v>573</v>
      </c>
    </row>
    <row r="261" spans="1:4" ht="15.6" x14ac:dyDescent="0.3">
      <c r="A261" s="45" t="s">
        <v>194</v>
      </c>
      <c r="B261" s="45" t="s">
        <v>558</v>
      </c>
      <c r="C261" s="45" t="s">
        <v>562</v>
      </c>
      <c r="D261" s="46" t="s">
        <v>223</v>
      </c>
    </row>
    <row r="262" spans="1:4" ht="15.6" x14ac:dyDescent="0.3">
      <c r="A262" s="45" t="s">
        <v>194</v>
      </c>
      <c r="B262" s="45" t="s">
        <v>558</v>
      </c>
      <c r="C262" s="45" t="s">
        <v>562</v>
      </c>
      <c r="D262" s="46" t="s">
        <v>235</v>
      </c>
    </row>
    <row r="263" spans="1:4" ht="15.6" x14ac:dyDescent="0.3">
      <c r="A263" s="46" t="s">
        <v>194</v>
      </c>
      <c r="B263" s="48" t="s">
        <v>558</v>
      </c>
      <c r="C263" s="45" t="s">
        <v>562</v>
      </c>
      <c r="D263" s="52" t="s">
        <v>586</v>
      </c>
    </row>
    <row r="264" spans="1:4" ht="15.6" x14ac:dyDescent="0.3">
      <c r="A264" s="55" t="s">
        <v>194</v>
      </c>
      <c r="B264" s="48" t="s">
        <v>558</v>
      </c>
      <c r="C264" s="48" t="s">
        <v>562</v>
      </c>
      <c r="D264" s="48" t="s">
        <v>586</v>
      </c>
    </row>
    <row r="265" spans="1:4" ht="15.6" x14ac:dyDescent="0.3">
      <c r="A265" s="45" t="s">
        <v>194</v>
      </c>
      <c r="B265" s="45" t="s">
        <v>558</v>
      </c>
      <c r="C265" s="45" t="s">
        <v>562</v>
      </c>
      <c r="D265" s="46" t="s">
        <v>217</v>
      </c>
    </row>
    <row r="266" spans="1:4" ht="15.6" x14ac:dyDescent="0.3">
      <c r="A266" s="55" t="s">
        <v>194</v>
      </c>
      <c r="B266" s="55" t="s">
        <v>558</v>
      </c>
      <c r="C266" s="55" t="s">
        <v>562</v>
      </c>
      <c r="D266" s="56" t="s">
        <v>572</v>
      </c>
    </row>
    <row r="267" spans="1:4" ht="15.6" x14ac:dyDescent="0.3">
      <c r="A267" s="55" t="s">
        <v>194</v>
      </c>
      <c r="B267" s="48" t="s">
        <v>558</v>
      </c>
      <c r="C267" s="48" t="s">
        <v>562</v>
      </c>
      <c r="D267" s="48" t="s">
        <v>572</v>
      </c>
    </row>
    <row r="268" spans="1:4" ht="15.6" x14ac:dyDescent="0.3">
      <c r="A268" s="45" t="s">
        <v>194</v>
      </c>
      <c r="B268" s="45" t="s">
        <v>558</v>
      </c>
      <c r="C268" s="45" t="s">
        <v>562</v>
      </c>
      <c r="D268" s="46" t="s">
        <v>237</v>
      </c>
    </row>
    <row r="269" spans="1:4" ht="15.6" x14ac:dyDescent="0.3">
      <c r="A269" s="56" t="s">
        <v>194</v>
      </c>
      <c r="B269" s="48" t="s">
        <v>558</v>
      </c>
      <c r="C269" s="45" t="s">
        <v>562</v>
      </c>
      <c r="D269" s="57" t="s">
        <v>1737</v>
      </c>
    </row>
    <row r="270" spans="1:4" ht="15.6" x14ac:dyDescent="0.3">
      <c r="A270" s="55" t="s">
        <v>194</v>
      </c>
      <c r="B270" s="48" t="s">
        <v>558</v>
      </c>
      <c r="C270" s="48" t="s">
        <v>562</v>
      </c>
      <c r="D270" s="48" t="s">
        <v>1737</v>
      </c>
    </row>
    <row r="271" spans="1:4" ht="15.6" x14ac:dyDescent="0.3">
      <c r="A271" s="56" t="s">
        <v>194</v>
      </c>
      <c r="B271" s="48" t="s">
        <v>558</v>
      </c>
      <c r="C271" s="45" t="s">
        <v>562</v>
      </c>
      <c r="D271" s="57" t="s">
        <v>581</v>
      </c>
    </row>
    <row r="272" spans="1:4" ht="15.6" x14ac:dyDescent="0.3">
      <c r="A272" s="55" t="s">
        <v>194</v>
      </c>
      <c r="B272" s="48" t="s">
        <v>558</v>
      </c>
      <c r="C272" s="48" t="s">
        <v>562</v>
      </c>
      <c r="D272" s="48" t="s">
        <v>581</v>
      </c>
    </row>
    <row r="273" spans="1:4" ht="15.6" x14ac:dyDescent="0.3">
      <c r="A273" s="45" t="s">
        <v>194</v>
      </c>
      <c r="B273" s="45" t="s">
        <v>558</v>
      </c>
      <c r="C273" s="45" t="s">
        <v>562</v>
      </c>
      <c r="D273" s="46" t="s">
        <v>230</v>
      </c>
    </row>
    <row r="274" spans="1:4" ht="15.6" x14ac:dyDescent="0.3">
      <c r="A274" s="45" t="s">
        <v>194</v>
      </c>
      <c r="B274" s="45" t="s">
        <v>558</v>
      </c>
      <c r="C274" s="45" t="s">
        <v>562</v>
      </c>
      <c r="D274" s="46" t="s">
        <v>242</v>
      </c>
    </row>
    <row r="275" spans="1:4" ht="15.6" x14ac:dyDescent="0.3">
      <c r="A275" s="56" t="s">
        <v>194</v>
      </c>
      <c r="B275" s="48" t="s">
        <v>558</v>
      </c>
      <c r="C275" s="45" t="s">
        <v>562</v>
      </c>
      <c r="D275" s="57" t="s">
        <v>583</v>
      </c>
    </row>
    <row r="276" spans="1:4" ht="15.6" x14ac:dyDescent="0.3">
      <c r="A276" s="55" t="s">
        <v>194</v>
      </c>
      <c r="B276" s="48" t="s">
        <v>558</v>
      </c>
      <c r="C276" s="48" t="s">
        <v>562</v>
      </c>
      <c r="D276" s="48" t="s">
        <v>583</v>
      </c>
    </row>
    <row r="277" spans="1:4" ht="15.6" x14ac:dyDescent="0.3">
      <c r="A277" s="55" t="s">
        <v>194</v>
      </c>
      <c r="B277" s="48" t="s">
        <v>558</v>
      </c>
      <c r="C277" s="45" t="s">
        <v>560</v>
      </c>
      <c r="D277" s="45" t="s">
        <v>593</v>
      </c>
    </row>
    <row r="278" spans="1:4" ht="15.6" x14ac:dyDescent="0.3">
      <c r="A278" s="55" t="s">
        <v>194</v>
      </c>
      <c r="B278" s="48" t="s">
        <v>558</v>
      </c>
      <c r="C278" s="48" t="s">
        <v>560</v>
      </c>
      <c r="D278" s="48" t="s">
        <v>593</v>
      </c>
    </row>
    <row r="279" spans="1:4" ht="15.6" x14ac:dyDescent="0.3">
      <c r="A279" s="55" t="s">
        <v>194</v>
      </c>
      <c r="B279" s="55" t="s">
        <v>558</v>
      </c>
      <c r="C279" s="55" t="s">
        <v>560</v>
      </c>
      <c r="D279" s="56" t="s">
        <v>211</v>
      </c>
    </row>
    <row r="280" spans="1:4" ht="15.6" x14ac:dyDescent="0.3">
      <c r="A280" s="55" t="s">
        <v>194</v>
      </c>
      <c r="B280" s="55" t="s">
        <v>558</v>
      </c>
      <c r="C280" s="55" t="s">
        <v>560</v>
      </c>
      <c r="D280" s="56" t="s">
        <v>210</v>
      </c>
    </row>
    <row r="281" spans="1:4" ht="15.6" x14ac:dyDescent="0.3">
      <c r="A281" s="55" t="s">
        <v>194</v>
      </c>
      <c r="B281" s="55" t="s">
        <v>558</v>
      </c>
      <c r="C281" s="55" t="s">
        <v>560</v>
      </c>
      <c r="D281" s="46" t="s">
        <v>561</v>
      </c>
    </row>
    <row r="282" spans="1:4" ht="15.6" x14ac:dyDescent="0.3">
      <c r="A282" s="55" t="s">
        <v>194</v>
      </c>
      <c r="B282" s="48" t="s">
        <v>558</v>
      </c>
      <c r="C282" s="5" t="s">
        <v>560</v>
      </c>
      <c r="D282" s="5" t="s">
        <v>561</v>
      </c>
    </row>
    <row r="283" spans="1:4" ht="15.6" x14ac:dyDescent="0.3">
      <c r="A283" s="55" t="s">
        <v>194</v>
      </c>
      <c r="B283" s="55" t="s">
        <v>558</v>
      </c>
      <c r="C283" s="55" t="s">
        <v>560</v>
      </c>
      <c r="D283" s="56" t="s">
        <v>212</v>
      </c>
    </row>
    <row r="284" spans="1:4" ht="15.6" x14ac:dyDescent="0.3">
      <c r="A284" s="55" t="s">
        <v>194</v>
      </c>
      <c r="B284" s="48" t="s">
        <v>558</v>
      </c>
      <c r="C284" s="45" t="s">
        <v>560</v>
      </c>
      <c r="D284" s="45" t="s">
        <v>212</v>
      </c>
    </row>
    <row r="285" spans="1:4" ht="15.6" x14ac:dyDescent="0.3">
      <c r="A285" s="55" t="s">
        <v>194</v>
      </c>
      <c r="B285" s="48" t="s">
        <v>558</v>
      </c>
      <c r="C285" s="48" t="s">
        <v>560</v>
      </c>
      <c r="D285" s="48" t="s">
        <v>212</v>
      </c>
    </row>
    <row r="286" spans="1:4" ht="15.6" x14ac:dyDescent="0.3">
      <c r="A286" s="55" t="s">
        <v>194</v>
      </c>
      <c r="B286" s="55" t="s">
        <v>558</v>
      </c>
      <c r="C286" s="55" t="s">
        <v>560</v>
      </c>
      <c r="D286" s="56" t="s">
        <v>213</v>
      </c>
    </row>
    <row r="287" spans="1:4" ht="15.6" x14ac:dyDescent="0.3">
      <c r="A287" s="55" t="s">
        <v>194</v>
      </c>
      <c r="B287" s="48" t="s">
        <v>558</v>
      </c>
      <c r="C287" s="45" t="s">
        <v>560</v>
      </c>
      <c r="D287" s="45" t="s">
        <v>213</v>
      </c>
    </row>
    <row r="288" spans="1:4" ht="15.6" x14ac:dyDescent="0.3">
      <c r="A288" s="55" t="s">
        <v>194</v>
      </c>
      <c r="B288" s="48" t="s">
        <v>558</v>
      </c>
      <c r="C288" s="48" t="s">
        <v>560</v>
      </c>
      <c r="D288" s="48" t="s">
        <v>213</v>
      </c>
    </row>
    <row r="289" spans="1:4" ht="15.6" x14ac:dyDescent="0.3">
      <c r="A289" s="55" t="s">
        <v>194</v>
      </c>
      <c r="B289" s="48" t="s">
        <v>558</v>
      </c>
      <c r="C289" s="45" t="s">
        <v>560</v>
      </c>
      <c r="D289" s="45" t="s">
        <v>594</v>
      </c>
    </row>
    <row r="290" spans="1:4" ht="15.6" x14ac:dyDescent="0.3">
      <c r="A290" s="55" t="s">
        <v>194</v>
      </c>
      <c r="B290" s="48" t="s">
        <v>558</v>
      </c>
      <c r="C290" s="48" t="s">
        <v>560</v>
      </c>
      <c r="D290" s="48" t="s">
        <v>594</v>
      </c>
    </row>
    <row r="291" spans="1:4" ht="15.6" x14ac:dyDescent="0.3">
      <c r="A291" s="55" t="s">
        <v>194</v>
      </c>
      <c r="B291" s="55" t="s">
        <v>558</v>
      </c>
      <c r="C291" s="55" t="s">
        <v>560</v>
      </c>
      <c r="D291" s="56" t="s">
        <v>209</v>
      </c>
    </row>
    <row r="292" spans="1:4" ht="15.6" x14ac:dyDescent="0.3">
      <c r="A292" s="55" t="s">
        <v>194</v>
      </c>
      <c r="B292" s="48" t="s">
        <v>558</v>
      </c>
      <c r="C292" s="45" t="s">
        <v>560</v>
      </c>
      <c r="D292" s="45" t="s">
        <v>592</v>
      </c>
    </row>
    <row r="293" spans="1:4" ht="15.6" x14ac:dyDescent="0.3">
      <c r="A293" s="55" t="s">
        <v>194</v>
      </c>
      <c r="B293" s="48" t="s">
        <v>558</v>
      </c>
      <c r="C293" s="48" t="s">
        <v>560</v>
      </c>
      <c r="D293" s="48" t="s">
        <v>592</v>
      </c>
    </row>
    <row r="294" spans="1:4" ht="15.6" x14ac:dyDescent="0.3">
      <c r="A294" s="55" t="s">
        <v>194</v>
      </c>
      <c r="B294" s="48" t="s">
        <v>558</v>
      </c>
      <c r="C294" s="45" t="s">
        <v>560</v>
      </c>
      <c r="D294" s="45" t="s">
        <v>595</v>
      </c>
    </row>
    <row r="295" spans="1:4" ht="15.6" x14ac:dyDescent="0.3">
      <c r="A295" s="55" t="s">
        <v>194</v>
      </c>
      <c r="B295" s="48" t="s">
        <v>558</v>
      </c>
      <c r="C295" s="48" t="s">
        <v>560</v>
      </c>
      <c r="D295" s="48" t="s">
        <v>595</v>
      </c>
    </row>
    <row r="296" spans="1:4" ht="15.6" x14ac:dyDescent="0.3">
      <c r="A296" s="55" t="s">
        <v>194</v>
      </c>
      <c r="B296" s="55" t="s">
        <v>558</v>
      </c>
      <c r="C296" s="55" t="s">
        <v>560</v>
      </c>
      <c r="D296" s="56" t="s">
        <v>214</v>
      </c>
    </row>
    <row r="297" spans="1:4" ht="15.6" x14ac:dyDescent="0.3">
      <c r="A297" s="55" t="s">
        <v>194</v>
      </c>
      <c r="B297" s="48" t="s">
        <v>558</v>
      </c>
      <c r="C297" s="45" t="s">
        <v>279</v>
      </c>
      <c r="D297" s="45" t="s">
        <v>599</v>
      </c>
    </row>
    <row r="298" spans="1:4" ht="15.6" x14ac:dyDescent="0.3">
      <c r="A298" s="55" t="s">
        <v>194</v>
      </c>
      <c r="B298" s="48" t="s">
        <v>558</v>
      </c>
      <c r="C298" s="48" t="s">
        <v>279</v>
      </c>
      <c r="D298" s="48" t="s">
        <v>599</v>
      </c>
    </row>
    <row r="299" spans="1:4" ht="15.6" x14ac:dyDescent="0.3">
      <c r="A299" s="55" t="s">
        <v>194</v>
      </c>
      <c r="B299" s="48" t="s">
        <v>558</v>
      </c>
      <c r="C299" s="45" t="s">
        <v>279</v>
      </c>
      <c r="D299" s="45" t="s">
        <v>602</v>
      </c>
    </row>
    <row r="300" spans="1:4" ht="15.6" x14ac:dyDescent="0.3">
      <c r="A300" s="55" t="s">
        <v>194</v>
      </c>
      <c r="B300" s="48" t="s">
        <v>558</v>
      </c>
      <c r="C300" s="48" t="s">
        <v>279</v>
      </c>
      <c r="D300" s="48" t="s">
        <v>602</v>
      </c>
    </row>
    <row r="301" spans="1:4" ht="15.6" x14ac:dyDescent="0.3">
      <c r="A301" s="45" t="s">
        <v>194</v>
      </c>
      <c r="B301" s="45" t="s">
        <v>558</v>
      </c>
      <c r="C301" s="45" t="s">
        <v>279</v>
      </c>
      <c r="D301" s="46" t="s">
        <v>250</v>
      </c>
    </row>
    <row r="302" spans="1:4" ht="15.6" x14ac:dyDescent="0.3">
      <c r="A302" s="55" t="s">
        <v>194</v>
      </c>
      <c r="B302" s="48" t="s">
        <v>558</v>
      </c>
      <c r="C302" s="45" t="s">
        <v>279</v>
      </c>
      <c r="D302" s="45" t="s">
        <v>600</v>
      </c>
    </row>
    <row r="303" spans="1:4" ht="15.6" x14ac:dyDescent="0.3">
      <c r="A303" s="55" t="s">
        <v>194</v>
      </c>
      <c r="B303" s="48" t="s">
        <v>558</v>
      </c>
      <c r="C303" s="48" t="s">
        <v>279</v>
      </c>
      <c r="D303" s="48" t="s">
        <v>600</v>
      </c>
    </row>
    <row r="304" spans="1:4" ht="15.6" x14ac:dyDescent="0.3">
      <c r="A304" s="45" t="s">
        <v>194</v>
      </c>
      <c r="B304" s="45" t="s">
        <v>558</v>
      </c>
      <c r="C304" s="45" t="s">
        <v>279</v>
      </c>
      <c r="D304" s="46" t="s">
        <v>254</v>
      </c>
    </row>
    <row r="305" spans="1:4" ht="15.6" x14ac:dyDescent="0.3">
      <c r="A305" s="55" t="s">
        <v>194</v>
      </c>
      <c r="B305" s="48" t="s">
        <v>558</v>
      </c>
      <c r="C305" s="45" t="s">
        <v>279</v>
      </c>
      <c r="D305" s="45" t="s">
        <v>603</v>
      </c>
    </row>
    <row r="306" spans="1:4" ht="15.6" x14ac:dyDescent="0.3">
      <c r="A306" s="55" t="s">
        <v>194</v>
      </c>
      <c r="B306" s="48" t="s">
        <v>558</v>
      </c>
      <c r="C306" s="48" t="s">
        <v>279</v>
      </c>
      <c r="D306" s="48" t="s">
        <v>603</v>
      </c>
    </row>
    <row r="307" spans="1:4" ht="15.6" x14ac:dyDescent="0.3">
      <c r="A307" s="45" t="s">
        <v>194</v>
      </c>
      <c r="B307" s="45" t="s">
        <v>558</v>
      </c>
      <c r="C307" s="45" t="s">
        <v>279</v>
      </c>
      <c r="D307" s="46" t="s">
        <v>249</v>
      </c>
    </row>
    <row r="308" spans="1:4" ht="15.6" x14ac:dyDescent="0.3">
      <c r="A308" s="55" t="s">
        <v>194</v>
      </c>
      <c r="B308" s="48" t="s">
        <v>558</v>
      </c>
      <c r="C308" s="5" t="s">
        <v>279</v>
      </c>
      <c r="D308" s="5" t="s">
        <v>249</v>
      </c>
    </row>
    <row r="309" spans="1:4" ht="15.6" x14ac:dyDescent="0.3">
      <c r="A309" s="45" t="s">
        <v>194</v>
      </c>
      <c r="B309" s="45" t="s">
        <v>558</v>
      </c>
      <c r="C309" s="45" t="s">
        <v>279</v>
      </c>
      <c r="D309" s="46" t="s">
        <v>782</v>
      </c>
    </row>
    <row r="310" spans="1:4" ht="15.6" x14ac:dyDescent="0.3">
      <c r="A310" s="55" t="s">
        <v>194</v>
      </c>
      <c r="B310" s="48" t="s">
        <v>558</v>
      </c>
      <c r="C310" s="48" t="s">
        <v>279</v>
      </c>
      <c r="D310" s="48" t="s">
        <v>782</v>
      </c>
    </row>
    <row r="311" spans="1:4" ht="15.6" x14ac:dyDescent="0.3">
      <c r="A311" s="55" t="s">
        <v>194</v>
      </c>
      <c r="B311" s="48" t="s">
        <v>558</v>
      </c>
      <c r="C311" s="45" t="s">
        <v>279</v>
      </c>
      <c r="D311" s="45" t="s">
        <v>598</v>
      </c>
    </row>
    <row r="312" spans="1:4" ht="15.6" x14ac:dyDescent="0.3">
      <c r="A312" s="55" t="s">
        <v>194</v>
      </c>
      <c r="B312" s="48" t="s">
        <v>558</v>
      </c>
      <c r="C312" s="48" t="s">
        <v>279</v>
      </c>
      <c r="D312" s="48" t="s">
        <v>598</v>
      </c>
    </row>
    <row r="313" spans="1:4" ht="15.6" x14ac:dyDescent="0.3">
      <c r="A313" s="55" t="s">
        <v>194</v>
      </c>
      <c r="B313" s="48" t="s">
        <v>558</v>
      </c>
      <c r="C313" s="45" t="s">
        <v>279</v>
      </c>
      <c r="D313" s="45" t="s">
        <v>604</v>
      </c>
    </row>
    <row r="314" spans="1:4" ht="15.6" x14ac:dyDescent="0.3">
      <c r="A314" s="55" t="s">
        <v>194</v>
      </c>
      <c r="B314" s="48" t="s">
        <v>558</v>
      </c>
      <c r="C314" s="48" t="s">
        <v>279</v>
      </c>
      <c r="D314" s="48" t="s">
        <v>604</v>
      </c>
    </row>
    <row r="315" spans="1:4" ht="15.6" x14ac:dyDescent="0.3">
      <c r="A315" s="55" t="s">
        <v>194</v>
      </c>
      <c r="B315" s="48" t="s">
        <v>558</v>
      </c>
      <c r="C315" s="45" t="s">
        <v>279</v>
      </c>
      <c r="D315" s="45" t="s">
        <v>597</v>
      </c>
    </row>
    <row r="316" spans="1:4" ht="15.6" x14ac:dyDescent="0.3">
      <c r="A316" s="55" t="s">
        <v>194</v>
      </c>
      <c r="B316" s="48" t="s">
        <v>558</v>
      </c>
      <c r="C316" s="48" t="s">
        <v>279</v>
      </c>
      <c r="D316" s="48" t="s">
        <v>597</v>
      </c>
    </row>
    <row r="317" spans="1:4" ht="15.6" x14ac:dyDescent="0.3">
      <c r="A317" s="45" t="s">
        <v>194</v>
      </c>
      <c r="B317" s="45" t="s">
        <v>558</v>
      </c>
      <c r="C317" s="45" t="s">
        <v>279</v>
      </c>
      <c r="D317" s="46" t="s">
        <v>251</v>
      </c>
    </row>
    <row r="318" spans="1:4" ht="15.6" x14ac:dyDescent="0.3">
      <c r="A318" s="45" t="s">
        <v>194</v>
      </c>
      <c r="B318" s="45" t="s">
        <v>558</v>
      </c>
      <c r="C318" s="45" t="s">
        <v>279</v>
      </c>
      <c r="D318" s="46" t="s">
        <v>252</v>
      </c>
    </row>
    <row r="319" spans="1:4" ht="15.6" x14ac:dyDescent="0.3">
      <c r="A319" s="55" t="s">
        <v>194</v>
      </c>
      <c r="B319" s="48" t="s">
        <v>558</v>
      </c>
      <c r="C319" s="45" t="s">
        <v>279</v>
      </c>
      <c r="D319" s="45" t="s">
        <v>596</v>
      </c>
    </row>
    <row r="320" spans="1:4" ht="15.6" x14ac:dyDescent="0.3">
      <c r="A320" s="55" t="s">
        <v>194</v>
      </c>
      <c r="B320" s="48" t="s">
        <v>558</v>
      </c>
      <c r="C320" s="48" t="s">
        <v>279</v>
      </c>
      <c r="D320" s="48" t="s">
        <v>596</v>
      </c>
    </row>
    <row r="321" spans="1:4" ht="15.6" x14ac:dyDescent="0.3">
      <c r="A321" s="55" t="s">
        <v>194</v>
      </c>
      <c r="B321" s="48" t="s">
        <v>558</v>
      </c>
      <c r="C321" s="45" t="s">
        <v>279</v>
      </c>
      <c r="D321" s="45" t="s">
        <v>601</v>
      </c>
    </row>
    <row r="322" spans="1:4" ht="15.6" x14ac:dyDescent="0.3">
      <c r="A322" s="55" t="s">
        <v>194</v>
      </c>
      <c r="B322" s="48" t="s">
        <v>558</v>
      </c>
      <c r="C322" s="48" t="s">
        <v>279</v>
      </c>
      <c r="D322" s="48" t="s">
        <v>601</v>
      </c>
    </row>
    <row r="323" spans="1:4" ht="15.6" x14ac:dyDescent="0.3">
      <c r="A323" s="55" t="s">
        <v>194</v>
      </c>
      <c r="B323" s="48" t="s">
        <v>558</v>
      </c>
      <c r="C323" s="45" t="s">
        <v>279</v>
      </c>
      <c r="D323" s="45" t="s">
        <v>1730</v>
      </c>
    </row>
    <row r="324" spans="1:4" ht="15.6" x14ac:dyDescent="0.3">
      <c r="A324" s="55" t="s">
        <v>194</v>
      </c>
      <c r="B324" s="48" t="s">
        <v>558</v>
      </c>
      <c r="C324" s="48" t="s">
        <v>279</v>
      </c>
      <c r="D324" s="48" t="s">
        <v>1730</v>
      </c>
    </row>
    <row r="325" spans="1:4" ht="15.6" x14ac:dyDescent="0.3">
      <c r="A325" s="55" t="s">
        <v>194</v>
      </c>
      <c r="B325" s="48" t="s">
        <v>558</v>
      </c>
      <c r="C325" s="48" t="s">
        <v>279</v>
      </c>
      <c r="D325" s="48" t="s">
        <v>1777</v>
      </c>
    </row>
    <row r="326" spans="1:4" ht="15.6" x14ac:dyDescent="0.3">
      <c r="A326" s="45" t="s">
        <v>194</v>
      </c>
      <c r="B326" s="45" t="s">
        <v>558</v>
      </c>
      <c r="C326" s="45" t="s">
        <v>279</v>
      </c>
      <c r="D326" s="46" t="s">
        <v>255</v>
      </c>
    </row>
    <row r="327" spans="1:4" ht="15.6" x14ac:dyDescent="0.3">
      <c r="A327" s="45" t="s">
        <v>194</v>
      </c>
      <c r="B327" s="45" t="s">
        <v>558</v>
      </c>
      <c r="C327" s="45" t="s">
        <v>279</v>
      </c>
      <c r="D327" s="46" t="s">
        <v>253</v>
      </c>
    </row>
    <row r="328" spans="1:4" ht="15.6" x14ac:dyDescent="0.3">
      <c r="A328" s="45" t="s">
        <v>194</v>
      </c>
      <c r="B328" s="45" t="s">
        <v>558</v>
      </c>
      <c r="C328" s="45" t="s">
        <v>279</v>
      </c>
      <c r="D328" s="46" t="s">
        <v>216</v>
      </c>
    </row>
    <row r="329" spans="1:4" ht="15.6" x14ac:dyDescent="0.3">
      <c r="A329" s="55" t="s">
        <v>194</v>
      </c>
      <c r="B329" s="48" t="s">
        <v>558</v>
      </c>
      <c r="C329" s="5" t="s">
        <v>279</v>
      </c>
      <c r="D329" s="5" t="s">
        <v>216</v>
      </c>
    </row>
    <row r="330" spans="1:4" ht="15.6" x14ac:dyDescent="0.3">
      <c r="A330" s="53" t="s">
        <v>194</v>
      </c>
      <c r="B330" s="53" t="s">
        <v>558</v>
      </c>
      <c r="C330" s="53" t="s">
        <v>559</v>
      </c>
      <c r="D330" s="54" t="s">
        <v>196</v>
      </c>
    </row>
    <row r="331" spans="1:4" ht="15.6" x14ac:dyDescent="0.3">
      <c r="A331" s="55" t="s">
        <v>194</v>
      </c>
      <c r="B331" s="55" t="s">
        <v>558</v>
      </c>
      <c r="C331" s="55" t="s">
        <v>559</v>
      </c>
      <c r="D331" s="56" t="s">
        <v>202</v>
      </c>
    </row>
    <row r="332" spans="1:4" ht="15.6" x14ac:dyDescent="0.3">
      <c r="A332" s="55" t="s">
        <v>194</v>
      </c>
      <c r="B332" s="55" t="s">
        <v>558</v>
      </c>
      <c r="C332" s="55" t="s">
        <v>559</v>
      </c>
      <c r="D332" s="56" t="s">
        <v>206</v>
      </c>
    </row>
    <row r="333" spans="1:4" ht="15.6" x14ac:dyDescent="0.3">
      <c r="A333" s="55" t="s">
        <v>194</v>
      </c>
      <c r="B333" s="48" t="s">
        <v>558</v>
      </c>
      <c r="C333" s="45" t="s">
        <v>559</v>
      </c>
      <c r="D333" s="45" t="s">
        <v>612</v>
      </c>
    </row>
    <row r="334" spans="1:4" ht="15.6" x14ac:dyDescent="0.3">
      <c r="A334" s="55" t="s">
        <v>194</v>
      </c>
      <c r="B334" s="48" t="s">
        <v>558</v>
      </c>
      <c r="C334" s="45" t="s">
        <v>559</v>
      </c>
      <c r="D334" s="45" t="s">
        <v>610</v>
      </c>
    </row>
    <row r="335" spans="1:4" ht="15.6" x14ac:dyDescent="0.3">
      <c r="A335" s="53" t="s">
        <v>194</v>
      </c>
      <c r="B335" s="53" t="s">
        <v>558</v>
      </c>
      <c r="C335" s="53" t="s">
        <v>559</v>
      </c>
      <c r="D335" s="54" t="s">
        <v>199</v>
      </c>
    </row>
    <row r="336" spans="1:4" ht="15.6" x14ac:dyDescent="0.3">
      <c r="A336" s="53" t="s">
        <v>194</v>
      </c>
      <c r="B336" s="53" t="s">
        <v>558</v>
      </c>
      <c r="C336" s="53" t="s">
        <v>559</v>
      </c>
      <c r="D336" s="54" t="s">
        <v>197</v>
      </c>
    </row>
    <row r="337" spans="1:4" ht="15.6" x14ac:dyDescent="0.3">
      <c r="A337" s="55" t="s">
        <v>194</v>
      </c>
      <c r="B337" s="48" t="s">
        <v>558</v>
      </c>
      <c r="C337" s="45" t="s">
        <v>559</v>
      </c>
      <c r="D337" s="45" t="s">
        <v>609</v>
      </c>
    </row>
    <row r="338" spans="1:4" ht="15.6" x14ac:dyDescent="0.3">
      <c r="A338" s="55" t="s">
        <v>194</v>
      </c>
      <c r="B338" s="55" t="s">
        <v>558</v>
      </c>
      <c r="C338" s="55" t="s">
        <v>559</v>
      </c>
      <c r="D338" s="56" t="s">
        <v>203</v>
      </c>
    </row>
    <row r="339" spans="1:4" ht="15.6" x14ac:dyDescent="0.3">
      <c r="A339" s="55" t="s">
        <v>194</v>
      </c>
      <c r="B339" s="55" t="s">
        <v>558</v>
      </c>
      <c r="C339" s="55" t="s">
        <v>559</v>
      </c>
      <c r="D339" s="56" t="s">
        <v>208</v>
      </c>
    </row>
    <row r="340" spans="1:4" ht="15.6" x14ac:dyDescent="0.3">
      <c r="A340" s="55" t="s">
        <v>194</v>
      </c>
      <c r="B340" s="48" t="s">
        <v>558</v>
      </c>
      <c r="C340" s="45" t="s">
        <v>559</v>
      </c>
      <c r="D340" s="45" t="s">
        <v>1739</v>
      </c>
    </row>
    <row r="341" spans="1:4" ht="15.6" x14ac:dyDescent="0.3">
      <c r="A341" s="55" t="s">
        <v>194</v>
      </c>
      <c r="B341" s="48" t="s">
        <v>558</v>
      </c>
      <c r="C341" s="48" t="s">
        <v>559</v>
      </c>
      <c r="D341" s="48" t="s">
        <v>1739</v>
      </c>
    </row>
    <row r="342" spans="1:4" ht="15.6" x14ac:dyDescent="0.3">
      <c r="A342" s="55" t="s">
        <v>194</v>
      </c>
      <c r="B342" s="48" t="s">
        <v>558</v>
      </c>
      <c r="C342" s="45" t="s">
        <v>559</v>
      </c>
      <c r="D342" s="45" t="s">
        <v>605</v>
      </c>
    </row>
    <row r="343" spans="1:4" ht="15.6" x14ac:dyDescent="0.3">
      <c r="A343" s="55" t="s">
        <v>194</v>
      </c>
      <c r="B343" s="48" t="s">
        <v>558</v>
      </c>
      <c r="C343" s="48" t="s">
        <v>559</v>
      </c>
      <c r="D343" s="48" t="s">
        <v>605</v>
      </c>
    </row>
    <row r="344" spans="1:4" ht="15.6" x14ac:dyDescent="0.3">
      <c r="A344" s="55" t="s">
        <v>194</v>
      </c>
      <c r="B344" s="48" t="s">
        <v>558</v>
      </c>
      <c r="C344" s="45" t="s">
        <v>559</v>
      </c>
      <c r="D344" s="45" t="s">
        <v>611</v>
      </c>
    </row>
    <row r="345" spans="1:4" ht="15.6" x14ac:dyDescent="0.3">
      <c r="A345" s="53" t="s">
        <v>194</v>
      </c>
      <c r="B345" s="53" t="s">
        <v>558</v>
      </c>
      <c r="C345" s="53" t="s">
        <v>559</v>
      </c>
      <c r="D345" s="53" t="s">
        <v>195</v>
      </c>
    </row>
    <row r="346" spans="1:4" ht="15.6" x14ac:dyDescent="0.3">
      <c r="A346" s="55" t="s">
        <v>194</v>
      </c>
      <c r="B346" s="48" t="s">
        <v>558</v>
      </c>
      <c r="C346" s="5" t="s">
        <v>559</v>
      </c>
      <c r="D346" s="5" t="s">
        <v>195</v>
      </c>
    </row>
    <row r="347" spans="1:4" ht="15.6" x14ac:dyDescent="0.3">
      <c r="A347" s="55" t="s">
        <v>194</v>
      </c>
      <c r="B347" s="48" t="s">
        <v>558</v>
      </c>
      <c r="C347" s="45" t="s">
        <v>559</v>
      </c>
      <c r="D347" s="45" t="s">
        <v>608</v>
      </c>
    </row>
    <row r="348" spans="1:4" ht="15.6" x14ac:dyDescent="0.3">
      <c r="A348" s="53" t="s">
        <v>194</v>
      </c>
      <c r="B348" s="53" t="s">
        <v>558</v>
      </c>
      <c r="C348" s="53" t="s">
        <v>559</v>
      </c>
      <c r="D348" s="54" t="s">
        <v>198</v>
      </c>
    </row>
    <row r="349" spans="1:4" ht="15.6" x14ac:dyDescent="0.3">
      <c r="A349" s="55" t="s">
        <v>194</v>
      </c>
      <c r="B349" s="48" t="s">
        <v>558</v>
      </c>
      <c r="C349" s="45" t="s">
        <v>559</v>
      </c>
      <c r="D349" s="45" t="s">
        <v>606</v>
      </c>
    </row>
    <row r="350" spans="1:4" ht="15.6" x14ac:dyDescent="0.3">
      <c r="A350" s="55" t="s">
        <v>194</v>
      </c>
      <c r="B350" s="48" t="s">
        <v>558</v>
      </c>
      <c r="C350" s="48" t="s">
        <v>559</v>
      </c>
      <c r="D350" s="48" t="s">
        <v>606</v>
      </c>
    </row>
    <row r="351" spans="1:4" ht="15.6" x14ac:dyDescent="0.3">
      <c r="A351" s="55" t="s">
        <v>194</v>
      </c>
      <c r="B351" s="55" t="s">
        <v>558</v>
      </c>
      <c r="C351" s="55" t="s">
        <v>559</v>
      </c>
      <c r="D351" s="56" t="s">
        <v>205</v>
      </c>
    </row>
    <row r="352" spans="1:4" ht="15.6" x14ac:dyDescent="0.3">
      <c r="A352" s="55" t="s">
        <v>194</v>
      </c>
      <c r="B352" s="48" t="s">
        <v>558</v>
      </c>
      <c r="C352" s="45" t="s">
        <v>559</v>
      </c>
      <c r="D352" s="45" t="s">
        <v>607</v>
      </c>
    </row>
    <row r="353" spans="1:4" ht="15.6" x14ac:dyDescent="0.3">
      <c r="A353" s="53" t="s">
        <v>194</v>
      </c>
      <c r="B353" s="53" t="s">
        <v>558</v>
      </c>
      <c r="C353" s="53" t="s">
        <v>559</v>
      </c>
      <c r="D353" s="54" t="s">
        <v>200</v>
      </c>
    </row>
    <row r="354" spans="1:4" ht="15.6" x14ac:dyDescent="0.3">
      <c r="A354" s="55" t="s">
        <v>194</v>
      </c>
      <c r="B354" s="55" t="s">
        <v>558</v>
      </c>
      <c r="C354" s="55" t="s">
        <v>559</v>
      </c>
      <c r="D354" s="56" t="s">
        <v>201</v>
      </c>
    </row>
    <row r="355" spans="1:4" ht="15.6" x14ac:dyDescent="0.3">
      <c r="A355" s="55" t="s">
        <v>194</v>
      </c>
      <c r="B355" s="48" t="s">
        <v>558</v>
      </c>
      <c r="C355" s="45" t="s">
        <v>559</v>
      </c>
      <c r="D355" s="45" t="s">
        <v>1731</v>
      </c>
    </row>
    <row r="356" spans="1:4" ht="15.6" x14ac:dyDescent="0.3">
      <c r="A356" s="55" t="s">
        <v>194</v>
      </c>
      <c r="B356" s="55" t="s">
        <v>558</v>
      </c>
      <c r="C356" s="55" t="s">
        <v>559</v>
      </c>
      <c r="D356" s="56" t="s">
        <v>204</v>
      </c>
    </row>
    <row r="357" spans="1:4" ht="15.6" x14ac:dyDescent="0.3">
      <c r="A357" s="55" t="s">
        <v>194</v>
      </c>
      <c r="B357" s="55" t="s">
        <v>558</v>
      </c>
      <c r="C357" s="55" t="s">
        <v>559</v>
      </c>
      <c r="D357" s="56" t="s">
        <v>207</v>
      </c>
    </row>
    <row r="358" spans="1:4" ht="15.6" x14ac:dyDescent="0.3">
      <c r="A358" s="45" t="s">
        <v>194</v>
      </c>
      <c r="B358" s="45" t="s">
        <v>558</v>
      </c>
      <c r="C358" s="45" t="s">
        <v>565</v>
      </c>
      <c r="D358" s="46" t="s">
        <v>266</v>
      </c>
    </row>
    <row r="359" spans="1:4" ht="15.6" x14ac:dyDescent="0.3">
      <c r="A359" s="55" t="s">
        <v>194</v>
      </c>
      <c r="B359" s="48" t="s">
        <v>558</v>
      </c>
      <c r="C359" s="45" t="s">
        <v>565</v>
      </c>
      <c r="D359" s="45" t="s">
        <v>613</v>
      </c>
    </row>
    <row r="360" spans="1:4" ht="15.6" x14ac:dyDescent="0.3">
      <c r="A360" s="55" t="s">
        <v>194</v>
      </c>
      <c r="B360" s="48" t="s">
        <v>558</v>
      </c>
      <c r="C360" s="48" t="s">
        <v>565</v>
      </c>
      <c r="D360" s="48" t="s">
        <v>613</v>
      </c>
    </row>
    <row r="361" spans="1:4" ht="15.6" x14ac:dyDescent="0.3">
      <c r="A361" s="55" t="s">
        <v>194</v>
      </c>
      <c r="B361" s="48" t="s">
        <v>558</v>
      </c>
      <c r="C361" s="48" t="s">
        <v>565</v>
      </c>
      <c r="D361" s="48" t="s">
        <v>612</v>
      </c>
    </row>
    <row r="362" spans="1:4" ht="15.6" x14ac:dyDescent="0.3">
      <c r="A362" s="55" t="s">
        <v>194</v>
      </c>
      <c r="B362" s="48" t="s">
        <v>558</v>
      </c>
      <c r="C362" s="48" t="s">
        <v>565</v>
      </c>
      <c r="D362" s="48" t="s">
        <v>610</v>
      </c>
    </row>
    <row r="363" spans="1:4" ht="15.6" x14ac:dyDescent="0.3">
      <c r="A363" s="55" t="s">
        <v>194</v>
      </c>
      <c r="B363" s="48" t="s">
        <v>558</v>
      </c>
      <c r="C363" s="45" t="s">
        <v>565</v>
      </c>
      <c r="D363" s="45" t="s">
        <v>620</v>
      </c>
    </row>
    <row r="364" spans="1:4" ht="15.6" x14ac:dyDescent="0.3">
      <c r="A364" s="55" t="s">
        <v>194</v>
      </c>
      <c r="B364" s="48" t="s">
        <v>558</v>
      </c>
      <c r="C364" s="48" t="s">
        <v>565</v>
      </c>
      <c r="D364" s="48" t="s">
        <v>620</v>
      </c>
    </row>
    <row r="365" spans="1:4" ht="15.6" x14ac:dyDescent="0.3">
      <c r="A365" s="55" t="s">
        <v>194</v>
      </c>
      <c r="B365" s="48" t="s">
        <v>558</v>
      </c>
      <c r="C365" s="45" t="s">
        <v>565</v>
      </c>
      <c r="D365" s="45" t="s">
        <v>1740</v>
      </c>
    </row>
    <row r="366" spans="1:4" ht="15.6" x14ac:dyDescent="0.3">
      <c r="A366" s="55" t="s">
        <v>194</v>
      </c>
      <c r="B366" s="48" t="s">
        <v>558</v>
      </c>
      <c r="C366" s="48" t="s">
        <v>565</v>
      </c>
      <c r="D366" s="48" t="s">
        <v>1740</v>
      </c>
    </row>
    <row r="367" spans="1:4" ht="15.6" x14ac:dyDescent="0.3">
      <c r="A367" s="45" t="s">
        <v>194</v>
      </c>
      <c r="B367" s="45" t="s">
        <v>558</v>
      </c>
      <c r="C367" s="45" t="s">
        <v>565</v>
      </c>
      <c r="D367" s="46" t="s">
        <v>265</v>
      </c>
    </row>
    <row r="368" spans="1:4" ht="15.6" x14ac:dyDescent="0.3">
      <c r="A368" s="55" t="s">
        <v>194</v>
      </c>
      <c r="B368" s="48" t="s">
        <v>558</v>
      </c>
      <c r="C368" s="45" t="s">
        <v>565</v>
      </c>
      <c r="D368" s="45" t="s">
        <v>621</v>
      </c>
    </row>
    <row r="369" spans="1:4" ht="15.6" x14ac:dyDescent="0.3">
      <c r="A369" s="55" t="s">
        <v>194</v>
      </c>
      <c r="B369" s="48" t="s">
        <v>558</v>
      </c>
      <c r="C369" s="48" t="s">
        <v>565</v>
      </c>
      <c r="D369" s="48" t="s">
        <v>621</v>
      </c>
    </row>
    <row r="370" spans="1:4" ht="15.6" x14ac:dyDescent="0.3">
      <c r="A370" s="55" t="s">
        <v>194</v>
      </c>
      <c r="B370" s="48" t="s">
        <v>558</v>
      </c>
      <c r="C370" s="48" t="s">
        <v>565</v>
      </c>
      <c r="D370" s="48" t="s">
        <v>609</v>
      </c>
    </row>
    <row r="371" spans="1:4" ht="15.6" x14ac:dyDescent="0.3">
      <c r="A371" s="55" t="s">
        <v>194</v>
      </c>
      <c r="B371" s="48" t="s">
        <v>558</v>
      </c>
      <c r="C371" s="45" t="s">
        <v>565</v>
      </c>
      <c r="D371" s="45" t="s">
        <v>626</v>
      </c>
    </row>
    <row r="372" spans="1:4" ht="15.6" x14ac:dyDescent="0.3">
      <c r="A372" s="55" t="s">
        <v>194</v>
      </c>
      <c r="B372" s="48" t="s">
        <v>558</v>
      </c>
      <c r="C372" s="48" t="s">
        <v>565</v>
      </c>
      <c r="D372" s="48" t="s">
        <v>626</v>
      </c>
    </row>
    <row r="373" spans="1:4" ht="15.6" x14ac:dyDescent="0.3">
      <c r="A373" s="55" t="s">
        <v>194</v>
      </c>
      <c r="B373" s="48" t="s">
        <v>558</v>
      </c>
      <c r="C373" s="45" t="s">
        <v>565</v>
      </c>
      <c r="D373" s="45" t="s">
        <v>622</v>
      </c>
    </row>
    <row r="374" spans="1:4" ht="15.6" x14ac:dyDescent="0.3">
      <c r="A374" s="55" t="s">
        <v>194</v>
      </c>
      <c r="B374" s="48" t="s">
        <v>558</v>
      </c>
      <c r="C374" s="48" t="s">
        <v>565</v>
      </c>
      <c r="D374" s="48" t="s">
        <v>622</v>
      </c>
    </row>
    <row r="375" spans="1:4" ht="15.6" x14ac:dyDescent="0.3">
      <c r="A375" s="55" t="s">
        <v>194</v>
      </c>
      <c r="B375" s="48" t="s">
        <v>558</v>
      </c>
      <c r="C375" s="45" t="s">
        <v>565</v>
      </c>
      <c r="D375" s="45" t="s">
        <v>623</v>
      </c>
    </row>
    <row r="376" spans="1:4" ht="15.6" x14ac:dyDescent="0.3">
      <c r="A376" s="55" t="s">
        <v>194</v>
      </c>
      <c r="B376" s="48" t="s">
        <v>558</v>
      </c>
      <c r="C376" s="48" t="s">
        <v>565</v>
      </c>
      <c r="D376" s="48" t="s">
        <v>623</v>
      </c>
    </row>
    <row r="377" spans="1:4" ht="15.6" x14ac:dyDescent="0.3">
      <c r="A377" s="45" t="s">
        <v>194</v>
      </c>
      <c r="B377" s="45" t="s">
        <v>558</v>
      </c>
      <c r="C377" s="45" t="s">
        <v>565</v>
      </c>
      <c r="D377" s="46" t="s">
        <v>261</v>
      </c>
    </row>
    <row r="378" spans="1:4" ht="15.6" x14ac:dyDescent="0.3">
      <c r="A378" s="45" t="s">
        <v>194</v>
      </c>
      <c r="B378" s="45" t="s">
        <v>558</v>
      </c>
      <c r="C378" s="45" t="s">
        <v>565</v>
      </c>
      <c r="D378" s="46" t="s">
        <v>262</v>
      </c>
    </row>
    <row r="379" spans="1:4" ht="15.6" x14ac:dyDescent="0.3">
      <c r="A379" s="55" t="s">
        <v>194</v>
      </c>
      <c r="B379" s="48" t="s">
        <v>558</v>
      </c>
      <c r="C379" s="45" t="s">
        <v>565</v>
      </c>
      <c r="D379" s="45" t="s">
        <v>619</v>
      </c>
    </row>
    <row r="380" spans="1:4" ht="15.6" x14ac:dyDescent="0.3">
      <c r="A380" s="55" t="s">
        <v>194</v>
      </c>
      <c r="B380" s="48" t="s">
        <v>558</v>
      </c>
      <c r="C380" s="48" t="s">
        <v>565</v>
      </c>
      <c r="D380" s="48" t="s">
        <v>619</v>
      </c>
    </row>
    <row r="381" spans="1:4" ht="15.6" x14ac:dyDescent="0.3">
      <c r="A381" s="55" t="s">
        <v>194</v>
      </c>
      <c r="B381" s="55" t="s">
        <v>558</v>
      </c>
      <c r="C381" s="55" t="s">
        <v>565</v>
      </c>
      <c r="D381" s="70" t="s">
        <v>1728</v>
      </c>
    </row>
    <row r="382" spans="1:4" ht="15.6" x14ac:dyDescent="0.3">
      <c r="A382" s="55" t="s">
        <v>194</v>
      </c>
      <c r="B382" s="48" t="s">
        <v>558</v>
      </c>
      <c r="C382" s="5" t="s">
        <v>565</v>
      </c>
      <c r="D382" s="5" t="s">
        <v>1728</v>
      </c>
    </row>
    <row r="383" spans="1:4" ht="15.6" x14ac:dyDescent="0.3">
      <c r="A383" s="45" t="s">
        <v>194</v>
      </c>
      <c r="B383" s="45" t="s">
        <v>558</v>
      </c>
      <c r="C383" s="45" t="s">
        <v>565</v>
      </c>
      <c r="D383" s="46" t="s">
        <v>268</v>
      </c>
    </row>
    <row r="384" spans="1:4" ht="15.6" x14ac:dyDescent="0.3">
      <c r="A384" s="45" t="s">
        <v>194</v>
      </c>
      <c r="B384" s="45" t="s">
        <v>558</v>
      </c>
      <c r="C384" s="45" t="s">
        <v>565</v>
      </c>
      <c r="D384" s="46" t="s">
        <v>567</v>
      </c>
    </row>
    <row r="385" spans="1:4" ht="15.6" x14ac:dyDescent="0.3">
      <c r="A385" s="45" t="s">
        <v>194</v>
      </c>
      <c r="B385" s="45" t="s">
        <v>558</v>
      </c>
      <c r="C385" s="45" t="s">
        <v>565</v>
      </c>
      <c r="D385" s="46" t="s">
        <v>267</v>
      </c>
    </row>
    <row r="386" spans="1:4" ht="15.6" x14ac:dyDescent="0.3">
      <c r="A386" s="55" t="s">
        <v>194</v>
      </c>
      <c r="B386" s="48" t="s">
        <v>558</v>
      </c>
      <c r="C386" s="45" t="s">
        <v>565</v>
      </c>
      <c r="D386" s="45" t="s">
        <v>615</v>
      </c>
    </row>
    <row r="387" spans="1:4" ht="15.6" x14ac:dyDescent="0.3">
      <c r="A387" s="55" t="s">
        <v>194</v>
      </c>
      <c r="B387" s="48" t="s">
        <v>558</v>
      </c>
      <c r="C387" s="48" t="s">
        <v>565</v>
      </c>
      <c r="D387" s="48" t="s">
        <v>615</v>
      </c>
    </row>
    <row r="388" spans="1:4" ht="15.6" x14ac:dyDescent="0.3">
      <c r="A388" s="55" t="s">
        <v>194</v>
      </c>
      <c r="B388" s="48" t="s">
        <v>558</v>
      </c>
      <c r="C388" s="48" t="s">
        <v>565</v>
      </c>
      <c r="D388" s="48" t="s">
        <v>611</v>
      </c>
    </row>
    <row r="389" spans="1:4" ht="15.6" x14ac:dyDescent="0.3">
      <c r="A389" s="55" t="s">
        <v>194</v>
      </c>
      <c r="B389" s="48" t="s">
        <v>558</v>
      </c>
      <c r="C389" s="45" t="s">
        <v>565</v>
      </c>
      <c r="D389" s="45" t="s">
        <v>1741</v>
      </c>
    </row>
    <row r="390" spans="1:4" ht="15.6" x14ac:dyDescent="0.3">
      <c r="A390" s="55" t="s">
        <v>194</v>
      </c>
      <c r="B390" s="48" t="s">
        <v>558</v>
      </c>
      <c r="C390" s="48" t="s">
        <v>565</v>
      </c>
      <c r="D390" s="48" t="s">
        <v>1741</v>
      </c>
    </row>
    <row r="391" spans="1:4" ht="15.6" x14ac:dyDescent="0.3">
      <c r="A391" s="55" t="s">
        <v>194</v>
      </c>
      <c r="B391" s="48" t="s">
        <v>558</v>
      </c>
      <c r="C391" s="48" t="s">
        <v>565</v>
      </c>
      <c r="D391" s="48" t="s">
        <v>608</v>
      </c>
    </row>
    <row r="392" spans="1:4" ht="15.6" x14ac:dyDescent="0.3">
      <c r="A392" s="55" t="s">
        <v>194</v>
      </c>
      <c r="B392" s="48" t="s">
        <v>558</v>
      </c>
      <c r="C392" s="48" t="s">
        <v>565</v>
      </c>
      <c r="D392" s="48" t="s">
        <v>607</v>
      </c>
    </row>
    <row r="393" spans="1:4" ht="15.6" x14ac:dyDescent="0.3">
      <c r="A393" s="45" t="s">
        <v>194</v>
      </c>
      <c r="B393" s="45" t="s">
        <v>558</v>
      </c>
      <c r="C393" s="45" t="s">
        <v>565</v>
      </c>
      <c r="D393" s="46" t="s">
        <v>260</v>
      </c>
    </row>
    <row r="394" spans="1:4" ht="15.6" x14ac:dyDescent="0.3">
      <c r="A394" s="55" t="s">
        <v>194</v>
      </c>
      <c r="B394" s="48" t="s">
        <v>558</v>
      </c>
      <c r="C394" s="45" t="s">
        <v>565</v>
      </c>
      <c r="D394" s="45" t="s">
        <v>260</v>
      </c>
    </row>
    <row r="395" spans="1:4" ht="15.6" x14ac:dyDescent="0.3">
      <c r="A395" s="55" t="s">
        <v>194</v>
      </c>
      <c r="B395" s="48" t="s">
        <v>558</v>
      </c>
      <c r="C395" s="48" t="s">
        <v>565</v>
      </c>
      <c r="D395" s="48" t="s">
        <v>260</v>
      </c>
    </row>
    <row r="396" spans="1:4" ht="15.6" x14ac:dyDescent="0.3">
      <c r="A396" s="55" t="s">
        <v>194</v>
      </c>
      <c r="B396" s="48" t="s">
        <v>558</v>
      </c>
      <c r="C396" s="45" t="s">
        <v>565</v>
      </c>
      <c r="D396" s="45" t="s">
        <v>618</v>
      </c>
    </row>
    <row r="397" spans="1:4" ht="15.6" x14ac:dyDescent="0.3">
      <c r="A397" s="55" t="s">
        <v>194</v>
      </c>
      <c r="B397" s="48" t="s">
        <v>558</v>
      </c>
      <c r="C397" s="48" t="s">
        <v>565</v>
      </c>
      <c r="D397" s="48" t="s">
        <v>618</v>
      </c>
    </row>
    <row r="398" spans="1:4" ht="15.6" x14ac:dyDescent="0.3">
      <c r="A398" s="55" t="s">
        <v>194</v>
      </c>
      <c r="B398" s="48" t="s">
        <v>558</v>
      </c>
      <c r="C398" s="45" t="s">
        <v>565</v>
      </c>
      <c r="D398" s="45" t="s">
        <v>624</v>
      </c>
    </row>
    <row r="399" spans="1:4" ht="15.6" x14ac:dyDescent="0.3">
      <c r="A399" s="55" t="s">
        <v>194</v>
      </c>
      <c r="B399" s="48" t="s">
        <v>558</v>
      </c>
      <c r="C399" s="48" t="s">
        <v>565</v>
      </c>
      <c r="D399" s="48" t="s">
        <v>624</v>
      </c>
    </row>
    <row r="400" spans="1:4" ht="15.6" x14ac:dyDescent="0.3">
      <c r="A400" s="55" t="s">
        <v>194</v>
      </c>
      <c r="B400" s="48" t="s">
        <v>558</v>
      </c>
      <c r="C400" s="45" t="s">
        <v>565</v>
      </c>
      <c r="D400" s="45" t="s">
        <v>625</v>
      </c>
    </row>
    <row r="401" spans="1:4" ht="15.6" x14ac:dyDescent="0.3">
      <c r="A401" s="55" t="s">
        <v>194</v>
      </c>
      <c r="B401" s="48" t="s">
        <v>558</v>
      </c>
      <c r="C401" s="48" t="s">
        <v>565</v>
      </c>
      <c r="D401" s="48" t="s">
        <v>625</v>
      </c>
    </row>
    <row r="402" spans="1:4" ht="15.6" x14ac:dyDescent="0.3">
      <c r="A402" s="55" t="s">
        <v>194</v>
      </c>
      <c r="B402" s="48" t="s">
        <v>558</v>
      </c>
      <c r="C402" s="45" t="s">
        <v>565</v>
      </c>
      <c r="D402" s="45" t="s">
        <v>627</v>
      </c>
    </row>
    <row r="403" spans="1:4" ht="15.6" x14ac:dyDescent="0.3">
      <c r="A403" s="55" t="s">
        <v>194</v>
      </c>
      <c r="B403" s="48" t="s">
        <v>558</v>
      </c>
      <c r="C403" s="48" t="s">
        <v>565</v>
      </c>
      <c r="D403" s="48" t="s">
        <v>627</v>
      </c>
    </row>
    <row r="404" spans="1:4" ht="15.6" x14ac:dyDescent="0.3">
      <c r="A404" s="55" t="s">
        <v>194</v>
      </c>
      <c r="B404" s="48" t="s">
        <v>558</v>
      </c>
      <c r="C404" s="45" t="s">
        <v>565</v>
      </c>
      <c r="D404" s="45" t="s">
        <v>617</v>
      </c>
    </row>
    <row r="405" spans="1:4" ht="15.6" x14ac:dyDescent="0.3">
      <c r="A405" s="55" t="s">
        <v>194</v>
      </c>
      <c r="B405" s="48" t="s">
        <v>558</v>
      </c>
      <c r="C405" s="48" t="s">
        <v>565</v>
      </c>
      <c r="D405" s="48" t="s">
        <v>617</v>
      </c>
    </row>
    <row r="406" spans="1:4" ht="15.6" x14ac:dyDescent="0.3">
      <c r="A406" s="55" t="s">
        <v>194</v>
      </c>
      <c r="B406" s="55" t="s">
        <v>558</v>
      </c>
      <c r="C406" s="55" t="s">
        <v>565</v>
      </c>
      <c r="D406" s="56" t="s">
        <v>270</v>
      </c>
    </row>
    <row r="407" spans="1:4" ht="15.6" x14ac:dyDescent="0.3">
      <c r="A407" s="55" t="s">
        <v>194</v>
      </c>
      <c r="B407" s="48" t="s">
        <v>558</v>
      </c>
      <c r="C407" s="45" t="s">
        <v>565</v>
      </c>
      <c r="D407" s="45" t="s">
        <v>614</v>
      </c>
    </row>
    <row r="408" spans="1:4" ht="15.6" x14ac:dyDescent="0.3">
      <c r="A408" s="55" t="s">
        <v>194</v>
      </c>
      <c r="B408" s="48" t="s">
        <v>558</v>
      </c>
      <c r="C408" s="48" t="s">
        <v>565</v>
      </c>
      <c r="D408" s="48" t="s">
        <v>614</v>
      </c>
    </row>
    <row r="409" spans="1:4" ht="15.6" x14ac:dyDescent="0.3">
      <c r="A409" s="55" t="s">
        <v>194</v>
      </c>
      <c r="B409" s="48" t="s">
        <v>558</v>
      </c>
      <c r="C409" s="45" t="s">
        <v>565</v>
      </c>
      <c r="D409" s="45" t="s">
        <v>1742</v>
      </c>
    </row>
    <row r="410" spans="1:4" ht="15.6" x14ac:dyDescent="0.3">
      <c r="A410" s="55" t="s">
        <v>194</v>
      </c>
      <c r="B410" s="48" t="s">
        <v>558</v>
      </c>
      <c r="C410" s="48" t="s">
        <v>565</v>
      </c>
      <c r="D410" s="48" t="s">
        <v>1742</v>
      </c>
    </row>
    <row r="411" spans="1:4" ht="15.6" x14ac:dyDescent="0.3">
      <c r="A411" s="45" t="s">
        <v>194</v>
      </c>
      <c r="B411" s="45" t="s">
        <v>558</v>
      </c>
      <c r="C411" s="45" t="s">
        <v>565</v>
      </c>
      <c r="D411" s="46" t="s">
        <v>263</v>
      </c>
    </row>
    <row r="412" spans="1:4" ht="15.6" x14ac:dyDescent="0.3">
      <c r="A412" s="55" t="s">
        <v>194</v>
      </c>
      <c r="B412" s="48" t="s">
        <v>558</v>
      </c>
      <c r="C412" s="45" t="s">
        <v>565</v>
      </c>
      <c r="D412" s="45" t="s">
        <v>616</v>
      </c>
    </row>
    <row r="413" spans="1:4" ht="15.6" x14ac:dyDescent="0.3">
      <c r="A413" s="55" t="s">
        <v>194</v>
      </c>
      <c r="B413" s="48" t="s">
        <v>558</v>
      </c>
      <c r="C413" s="48" t="s">
        <v>565</v>
      </c>
      <c r="D413" s="48" t="s">
        <v>616</v>
      </c>
    </row>
    <row r="414" spans="1:4" ht="15.6" x14ac:dyDescent="0.3">
      <c r="A414" s="55" t="s">
        <v>194</v>
      </c>
      <c r="B414" s="48" t="s">
        <v>558</v>
      </c>
      <c r="C414" s="45" t="s">
        <v>565</v>
      </c>
      <c r="D414" s="45" t="s">
        <v>1744</v>
      </c>
    </row>
    <row r="415" spans="1:4" ht="15.6" x14ac:dyDescent="0.3">
      <c r="A415" s="55" t="s">
        <v>194</v>
      </c>
      <c r="B415" s="48" t="s">
        <v>558</v>
      </c>
      <c r="C415" s="48" t="s">
        <v>565</v>
      </c>
      <c r="D415" s="48" t="s">
        <v>1744</v>
      </c>
    </row>
    <row r="416" spans="1:4" ht="15.6" x14ac:dyDescent="0.3">
      <c r="A416" s="45" t="s">
        <v>194</v>
      </c>
      <c r="B416" s="45" t="s">
        <v>558</v>
      </c>
      <c r="C416" s="45" t="s">
        <v>565</v>
      </c>
      <c r="D416" s="46" t="s">
        <v>264</v>
      </c>
    </row>
    <row r="417" spans="1:4" ht="15.6" x14ac:dyDescent="0.3">
      <c r="A417" s="55" t="s">
        <v>194</v>
      </c>
      <c r="B417" s="48" t="s">
        <v>558</v>
      </c>
      <c r="C417" s="45" t="s">
        <v>565</v>
      </c>
      <c r="D417" s="45" t="s">
        <v>1743</v>
      </c>
    </row>
    <row r="418" spans="1:4" ht="15.6" x14ac:dyDescent="0.3">
      <c r="A418" s="55" t="s">
        <v>194</v>
      </c>
      <c r="B418" s="48" t="s">
        <v>558</v>
      </c>
      <c r="C418" s="48" t="s">
        <v>565</v>
      </c>
      <c r="D418" s="48" t="s">
        <v>1743</v>
      </c>
    </row>
    <row r="419" spans="1:4" ht="15.6" x14ac:dyDescent="0.3">
      <c r="A419" s="55" t="s">
        <v>194</v>
      </c>
      <c r="B419" s="55" t="s">
        <v>558</v>
      </c>
      <c r="C419" s="55" t="s">
        <v>565</v>
      </c>
      <c r="D419" s="56" t="s">
        <v>269</v>
      </c>
    </row>
    <row r="420" spans="1:4" ht="15.6" x14ac:dyDescent="0.3">
      <c r="A420" s="45" t="s">
        <v>194</v>
      </c>
      <c r="B420" s="45" t="s">
        <v>558</v>
      </c>
      <c r="C420" s="45" t="s">
        <v>565</v>
      </c>
      <c r="D420" s="46" t="s">
        <v>566</v>
      </c>
    </row>
    <row r="421" spans="1:4" ht="15.6" x14ac:dyDescent="0.3">
      <c r="A421" s="55" t="s">
        <v>194</v>
      </c>
      <c r="B421" s="55" t="s">
        <v>558</v>
      </c>
      <c r="C421" s="55" t="s">
        <v>564</v>
      </c>
      <c r="D421" s="46" t="s">
        <v>568</v>
      </c>
    </row>
    <row r="422" spans="1:4" ht="15.6" x14ac:dyDescent="0.3">
      <c r="A422" s="55" t="s">
        <v>194</v>
      </c>
      <c r="B422" s="48" t="s">
        <v>558</v>
      </c>
      <c r="C422" s="5" t="s">
        <v>564</v>
      </c>
      <c r="D422" s="5" t="s">
        <v>568</v>
      </c>
    </row>
    <row r="423" spans="1:4" ht="15.6" x14ac:dyDescent="0.3">
      <c r="A423" s="55" t="s">
        <v>194</v>
      </c>
      <c r="B423" s="48" t="s">
        <v>558</v>
      </c>
      <c r="C423" s="45" t="s">
        <v>564</v>
      </c>
      <c r="D423" s="45" t="s">
        <v>628</v>
      </c>
    </row>
    <row r="424" spans="1:4" ht="15.6" x14ac:dyDescent="0.3">
      <c r="A424" s="55" t="s">
        <v>194</v>
      </c>
      <c r="B424" s="48" t="s">
        <v>558</v>
      </c>
      <c r="C424" s="48" t="s">
        <v>564</v>
      </c>
      <c r="D424" s="48" t="s">
        <v>628</v>
      </c>
    </row>
    <row r="425" spans="1:4" ht="15.6" x14ac:dyDescent="0.3">
      <c r="A425" s="45" t="s">
        <v>194</v>
      </c>
      <c r="B425" s="45" t="s">
        <v>558</v>
      </c>
      <c r="C425" s="45" t="s">
        <v>564</v>
      </c>
      <c r="D425" s="46" t="s">
        <v>1727</v>
      </c>
    </row>
    <row r="426" spans="1:4" ht="15.6" x14ac:dyDescent="0.3">
      <c r="A426" s="45" t="s">
        <v>194</v>
      </c>
      <c r="B426" s="45" t="s">
        <v>558</v>
      </c>
      <c r="C426" s="45" t="s">
        <v>564</v>
      </c>
      <c r="D426" s="46" t="s">
        <v>256</v>
      </c>
    </row>
    <row r="427" spans="1:4" ht="15.6" x14ac:dyDescent="0.3">
      <c r="A427" s="55" t="s">
        <v>194</v>
      </c>
      <c r="B427" s="48" t="s">
        <v>558</v>
      </c>
      <c r="C427" s="45" t="s">
        <v>564</v>
      </c>
      <c r="D427" s="45" t="s">
        <v>629</v>
      </c>
    </row>
    <row r="428" spans="1:4" ht="15.6" x14ac:dyDescent="0.3">
      <c r="A428" s="55" t="s">
        <v>194</v>
      </c>
      <c r="B428" s="48" t="s">
        <v>558</v>
      </c>
      <c r="C428" s="48" t="s">
        <v>564</v>
      </c>
      <c r="D428" s="48" t="s">
        <v>629</v>
      </c>
    </row>
    <row r="429" spans="1:4" ht="15.6" x14ac:dyDescent="0.3">
      <c r="A429" s="45" t="s">
        <v>194</v>
      </c>
      <c r="B429" s="45" t="s">
        <v>558</v>
      </c>
      <c r="C429" s="45" t="s">
        <v>564</v>
      </c>
      <c r="D429" s="46" t="s">
        <v>259</v>
      </c>
    </row>
    <row r="430" spans="1:4" ht="15.6" x14ac:dyDescent="0.3">
      <c r="A430" s="45" t="s">
        <v>194</v>
      </c>
      <c r="B430" s="45" t="s">
        <v>558</v>
      </c>
      <c r="C430" s="45" t="s">
        <v>564</v>
      </c>
      <c r="D430" s="46" t="s">
        <v>258</v>
      </c>
    </row>
    <row r="431" spans="1:4" ht="15.6" x14ac:dyDescent="0.3">
      <c r="A431" s="45" t="s">
        <v>194</v>
      </c>
      <c r="B431" s="45" t="s">
        <v>558</v>
      </c>
      <c r="C431" s="45" t="s">
        <v>564</v>
      </c>
      <c r="D431" s="46" t="s">
        <v>257</v>
      </c>
    </row>
  </sheetData>
  <sheetProtection formatCells="0" formatColumns="0" formatRows="0"/>
  <protectedRanges>
    <protectedRange sqref="D291:D296" name="Range1_3_7_5_2"/>
    <protectedRange sqref="D297" name="Range1_4_2_2_3_2_1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C2F2-4928-4570-805E-40C05E74D305}">
  <dimension ref="A1:D82"/>
  <sheetViews>
    <sheetView zoomScale="85" zoomScaleNormal="85" workbookViewId="0"/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8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38" t="s">
        <v>130</v>
      </c>
      <c r="B2" s="38" t="s">
        <v>131</v>
      </c>
      <c r="C2" s="38" t="s">
        <v>132</v>
      </c>
      <c r="D2" s="38" t="s">
        <v>133</v>
      </c>
    </row>
    <row r="3" spans="1:4" ht="15.6" x14ac:dyDescent="0.3">
      <c r="A3" s="38" t="s">
        <v>130</v>
      </c>
      <c r="B3" s="38" t="s">
        <v>131</v>
      </c>
      <c r="C3" s="38" t="s">
        <v>132</v>
      </c>
      <c r="D3" s="38" t="s">
        <v>791</v>
      </c>
    </row>
    <row r="4" spans="1:4" ht="15.6" x14ac:dyDescent="0.3">
      <c r="A4" s="38" t="s">
        <v>130</v>
      </c>
      <c r="B4" s="38" t="s">
        <v>131</v>
      </c>
      <c r="C4" s="38" t="s">
        <v>132</v>
      </c>
      <c r="D4" s="38" t="s">
        <v>792</v>
      </c>
    </row>
    <row r="5" spans="1:4" ht="15.6" x14ac:dyDescent="0.3">
      <c r="A5" s="38" t="s">
        <v>130</v>
      </c>
      <c r="B5" s="38" t="s">
        <v>131</v>
      </c>
      <c r="C5" s="38" t="s">
        <v>132</v>
      </c>
      <c r="D5" s="38" t="s">
        <v>134</v>
      </c>
    </row>
    <row r="6" spans="1:4" ht="15.6" x14ac:dyDescent="0.3">
      <c r="A6" s="38" t="s">
        <v>130</v>
      </c>
      <c r="B6" s="38" t="s">
        <v>131</v>
      </c>
      <c r="C6" s="38" t="s">
        <v>132</v>
      </c>
      <c r="D6" s="38" t="s">
        <v>793</v>
      </c>
    </row>
    <row r="7" spans="1:4" ht="15.6" x14ac:dyDescent="0.3">
      <c r="A7" s="38" t="s">
        <v>130</v>
      </c>
      <c r="B7" s="38" t="s">
        <v>131</v>
      </c>
      <c r="C7" s="38" t="s">
        <v>132</v>
      </c>
      <c r="D7" s="38" t="s">
        <v>794</v>
      </c>
    </row>
    <row r="8" spans="1:4" ht="15.6" x14ac:dyDescent="0.3">
      <c r="A8" s="38" t="s">
        <v>130</v>
      </c>
      <c r="B8" s="38" t="s">
        <v>131</v>
      </c>
      <c r="C8" s="38" t="s">
        <v>132</v>
      </c>
      <c r="D8" s="38" t="s">
        <v>135</v>
      </c>
    </row>
    <row r="9" spans="1:4" ht="15.6" x14ac:dyDescent="0.3">
      <c r="A9" s="38" t="s">
        <v>130</v>
      </c>
      <c r="B9" s="38" t="s">
        <v>131</v>
      </c>
      <c r="C9" s="38" t="s">
        <v>132</v>
      </c>
      <c r="D9" s="38" t="s">
        <v>795</v>
      </c>
    </row>
    <row r="10" spans="1:4" ht="15.6" x14ac:dyDescent="0.3">
      <c r="A10" s="38" t="s">
        <v>130</v>
      </c>
      <c r="B10" s="38" t="s">
        <v>131</v>
      </c>
      <c r="C10" s="38" t="s">
        <v>132</v>
      </c>
      <c r="D10" s="38" t="s">
        <v>796</v>
      </c>
    </row>
    <row r="11" spans="1:4" ht="15.6" x14ac:dyDescent="0.3">
      <c r="A11" s="38" t="s">
        <v>130</v>
      </c>
      <c r="B11" s="38" t="s">
        <v>131</v>
      </c>
      <c r="C11" s="38" t="s">
        <v>132</v>
      </c>
      <c r="D11" s="38" t="s">
        <v>797</v>
      </c>
    </row>
    <row r="12" spans="1:4" ht="15.6" x14ac:dyDescent="0.3">
      <c r="A12" s="38" t="s">
        <v>130</v>
      </c>
      <c r="B12" s="38" t="s">
        <v>131</v>
      </c>
      <c r="C12" s="38" t="s">
        <v>136</v>
      </c>
      <c r="D12" s="38" t="s">
        <v>137</v>
      </c>
    </row>
    <row r="13" spans="1:4" ht="15.6" x14ac:dyDescent="0.3">
      <c r="A13" s="38" t="s">
        <v>130</v>
      </c>
      <c r="B13" s="38" t="s">
        <v>131</v>
      </c>
      <c r="C13" s="38" t="s">
        <v>136</v>
      </c>
      <c r="D13" s="38" t="s">
        <v>798</v>
      </c>
    </row>
    <row r="14" spans="1:4" ht="15.6" x14ac:dyDescent="0.3">
      <c r="A14" s="38" t="s">
        <v>130</v>
      </c>
      <c r="B14" s="38" t="s">
        <v>131</v>
      </c>
      <c r="C14" s="38" t="s">
        <v>138</v>
      </c>
      <c r="D14" s="38" t="s">
        <v>139</v>
      </c>
    </row>
    <row r="15" spans="1:4" ht="15.6" x14ac:dyDescent="0.3">
      <c r="A15" s="38" t="s">
        <v>130</v>
      </c>
      <c r="B15" s="38" t="s">
        <v>131</v>
      </c>
      <c r="C15" s="38" t="s">
        <v>138</v>
      </c>
      <c r="D15" s="38" t="s">
        <v>799</v>
      </c>
    </row>
    <row r="16" spans="1:4" ht="15.6" x14ac:dyDescent="0.3">
      <c r="A16" s="38" t="s">
        <v>130</v>
      </c>
      <c r="B16" s="38" t="s">
        <v>131</v>
      </c>
      <c r="C16" s="38" t="s">
        <v>140</v>
      </c>
      <c r="D16" s="38" t="s">
        <v>141</v>
      </c>
    </row>
    <row r="17" spans="1:4" ht="15.6" x14ac:dyDescent="0.3">
      <c r="A17" s="38" t="s">
        <v>130</v>
      </c>
      <c r="B17" s="38" t="s">
        <v>131</v>
      </c>
      <c r="C17" s="38" t="s">
        <v>140</v>
      </c>
      <c r="D17" s="38" t="s">
        <v>800</v>
      </c>
    </row>
    <row r="18" spans="1:4" ht="15.6" x14ac:dyDescent="0.3">
      <c r="A18" s="38" t="s">
        <v>130</v>
      </c>
      <c r="B18" s="38" t="s">
        <v>131</v>
      </c>
      <c r="C18" s="38" t="s">
        <v>132</v>
      </c>
      <c r="D18" s="38" t="s">
        <v>142</v>
      </c>
    </row>
    <row r="19" spans="1:4" ht="15.6" x14ac:dyDescent="0.3">
      <c r="A19" s="38" t="s">
        <v>130</v>
      </c>
      <c r="B19" s="38" t="s">
        <v>131</v>
      </c>
      <c r="C19" s="38" t="s">
        <v>132</v>
      </c>
      <c r="D19" s="38" t="s">
        <v>801</v>
      </c>
    </row>
    <row r="20" spans="1:4" ht="15.6" x14ac:dyDescent="0.3">
      <c r="A20" s="38" t="s">
        <v>130</v>
      </c>
      <c r="B20" s="38" t="s">
        <v>131</v>
      </c>
      <c r="C20" s="38" t="s">
        <v>140</v>
      </c>
      <c r="D20" s="38" t="s">
        <v>143</v>
      </c>
    </row>
    <row r="21" spans="1:4" ht="15.6" x14ac:dyDescent="0.3">
      <c r="A21" s="38" t="s">
        <v>130</v>
      </c>
      <c r="B21" s="38" t="s">
        <v>144</v>
      </c>
      <c r="C21" s="38" t="s">
        <v>145</v>
      </c>
      <c r="D21" s="38" t="s">
        <v>146</v>
      </c>
    </row>
    <row r="22" spans="1:4" ht="15.6" x14ac:dyDescent="0.3">
      <c r="A22" s="38" t="s">
        <v>130</v>
      </c>
      <c r="B22" s="38" t="s">
        <v>144</v>
      </c>
      <c r="C22" s="38" t="s">
        <v>145</v>
      </c>
      <c r="D22" s="38" t="s">
        <v>802</v>
      </c>
    </row>
    <row r="23" spans="1:4" ht="15.6" x14ac:dyDescent="0.3">
      <c r="A23" s="38" t="s">
        <v>130</v>
      </c>
      <c r="B23" s="38" t="s">
        <v>144</v>
      </c>
      <c r="C23" s="38" t="s">
        <v>147</v>
      </c>
      <c r="D23" s="38" t="s">
        <v>148</v>
      </c>
    </row>
    <row r="24" spans="1:4" ht="15.6" x14ac:dyDescent="0.3">
      <c r="A24" s="38" t="s">
        <v>130</v>
      </c>
      <c r="B24" s="38" t="s">
        <v>144</v>
      </c>
      <c r="C24" s="38" t="s">
        <v>147</v>
      </c>
      <c r="D24" s="38" t="s">
        <v>803</v>
      </c>
    </row>
    <row r="25" spans="1:4" ht="15.6" x14ac:dyDescent="0.3">
      <c r="A25" s="38" t="s">
        <v>130</v>
      </c>
      <c r="B25" s="38" t="s">
        <v>144</v>
      </c>
      <c r="C25" s="38" t="s">
        <v>147</v>
      </c>
      <c r="D25" s="38" t="s">
        <v>804</v>
      </c>
    </row>
    <row r="26" spans="1:4" ht="15.6" x14ac:dyDescent="0.3">
      <c r="A26" s="38" t="s">
        <v>130</v>
      </c>
      <c r="B26" s="38" t="s">
        <v>144</v>
      </c>
      <c r="C26" s="38" t="s">
        <v>149</v>
      </c>
      <c r="D26" s="38" t="s">
        <v>150</v>
      </c>
    </row>
    <row r="27" spans="1:4" ht="15.6" x14ac:dyDescent="0.3">
      <c r="A27" s="38" t="s">
        <v>130</v>
      </c>
      <c r="B27" s="38" t="s">
        <v>144</v>
      </c>
      <c r="C27" s="38" t="s">
        <v>149</v>
      </c>
      <c r="D27" s="38" t="s">
        <v>805</v>
      </c>
    </row>
    <row r="28" spans="1:4" ht="15.6" x14ac:dyDescent="0.3">
      <c r="A28" s="38" t="s">
        <v>130</v>
      </c>
      <c r="B28" s="38" t="s">
        <v>144</v>
      </c>
      <c r="C28" s="38" t="s">
        <v>151</v>
      </c>
      <c r="D28" s="38" t="s">
        <v>152</v>
      </c>
    </row>
    <row r="29" spans="1:4" ht="15.6" x14ac:dyDescent="0.3">
      <c r="A29" s="38" t="s">
        <v>130</v>
      </c>
      <c r="B29" s="38" t="s">
        <v>144</v>
      </c>
      <c r="C29" s="38" t="s">
        <v>151</v>
      </c>
      <c r="D29" s="38" t="s">
        <v>806</v>
      </c>
    </row>
    <row r="30" spans="1:4" ht="15.6" x14ac:dyDescent="0.3">
      <c r="A30" s="38" t="s">
        <v>130</v>
      </c>
      <c r="B30" s="38" t="s">
        <v>144</v>
      </c>
      <c r="C30" s="38" t="s">
        <v>151</v>
      </c>
      <c r="D30" s="38" t="s">
        <v>807</v>
      </c>
    </row>
    <row r="31" spans="1:4" ht="15.6" x14ac:dyDescent="0.3">
      <c r="A31" s="38" t="s">
        <v>130</v>
      </c>
      <c r="B31" s="38" t="s">
        <v>144</v>
      </c>
      <c r="C31" s="38" t="s">
        <v>149</v>
      </c>
      <c r="D31" s="38" t="s">
        <v>153</v>
      </c>
    </row>
    <row r="32" spans="1:4" ht="15.6" x14ac:dyDescent="0.3">
      <c r="A32" s="38" t="s">
        <v>130</v>
      </c>
      <c r="B32" s="38" t="s">
        <v>144</v>
      </c>
      <c r="C32" s="38" t="s">
        <v>149</v>
      </c>
      <c r="D32" s="38" t="s">
        <v>808</v>
      </c>
    </row>
    <row r="33" spans="1:4" ht="15.6" x14ac:dyDescent="0.3">
      <c r="A33" s="38" t="s">
        <v>130</v>
      </c>
      <c r="B33" s="38" t="s">
        <v>144</v>
      </c>
      <c r="C33" s="38" t="s">
        <v>154</v>
      </c>
      <c r="D33" s="38" t="s">
        <v>809</v>
      </c>
    </row>
    <row r="34" spans="1:4" ht="15.6" x14ac:dyDescent="0.3">
      <c r="A34" s="38" t="s">
        <v>130</v>
      </c>
      <c r="B34" s="38" t="s">
        <v>144</v>
      </c>
      <c r="C34" s="38" t="s">
        <v>154</v>
      </c>
      <c r="D34" s="38" t="s">
        <v>155</v>
      </c>
    </row>
    <row r="35" spans="1:4" ht="15.6" x14ac:dyDescent="0.3">
      <c r="A35" s="38" t="s">
        <v>130</v>
      </c>
      <c r="B35" s="38" t="s">
        <v>144</v>
      </c>
      <c r="C35" s="38" t="s">
        <v>149</v>
      </c>
      <c r="D35" s="38" t="s">
        <v>156</v>
      </c>
    </row>
    <row r="36" spans="1:4" ht="15.6" x14ac:dyDescent="0.3">
      <c r="A36" s="38" t="s">
        <v>130</v>
      </c>
      <c r="B36" s="38" t="s">
        <v>157</v>
      </c>
      <c r="C36" s="38" t="s">
        <v>158</v>
      </c>
      <c r="D36" s="38" t="s">
        <v>159</v>
      </c>
    </row>
    <row r="37" spans="1:4" ht="15.6" x14ac:dyDescent="0.3">
      <c r="A37" s="38" t="s">
        <v>130</v>
      </c>
      <c r="B37" s="38" t="s">
        <v>157</v>
      </c>
      <c r="C37" s="38" t="s">
        <v>158</v>
      </c>
      <c r="D37" s="38" t="s">
        <v>810</v>
      </c>
    </row>
    <row r="38" spans="1:4" ht="15.6" x14ac:dyDescent="0.3">
      <c r="A38" s="38" t="s">
        <v>130</v>
      </c>
      <c r="B38" s="38" t="s">
        <v>157</v>
      </c>
      <c r="C38" s="38" t="s">
        <v>160</v>
      </c>
      <c r="D38" s="38" t="s">
        <v>161</v>
      </c>
    </row>
    <row r="39" spans="1:4" ht="15.6" x14ac:dyDescent="0.3">
      <c r="A39" s="38" t="s">
        <v>130</v>
      </c>
      <c r="B39" s="38" t="s">
        <v>157</v>
      </c>
      <c r="C39" s="38" t="s">
        <v>158</v>
      </c>
      <c r="D39" s="38" t="s">
        <v>811</v>
      </c>
    </row>
    <row r="40" spans="1:4" ht="15.6" x14ac:dyDescent="0.3">
      <c r="A40" s="38" t="s">
        <v>130</v>
      </c>
      <c r="B40" s="38" t="s">
        <v>157</v>
      </c>
      <c r="C40" s="38" t="s">
        <v>160</v>
      </c>
      <c r="D40" s="38" t="s">
        <v>812</v>
      </c>
    </row>
    <row r="41" spans="1:4" ht="15.6" x14ac:dyDescent="0.3">
      <c r="A41" s="38" t="s">
        <v>130</v>
      </c>
      <c r="B41" s="38" t="s">
        <v>157</v>
      </c>
      <c r="C41" s="38" t="s">
        <v>162</v>
      </c>
      <c r="D41" s="38" t="s">
        <v>163</v>
      </c>
    </row>
    <row r="42" spans="1:4" ht="15.6" x14ac:dyDescent="0.3">
      <c r="A42" s="38" t="s">
        <v>130</v>
      </c>
      <c r="B42" s="38" t="s">
        <v>157</v>
      </c>
      <c r="C42" s="38" t="s">
        <v>162</v>
      </c>
      <c r="D42" s="38" t="s">
        <v>163</v>
      </c>
    </row>
    <row r="43" spans="1:4" ht="15.6" x14ac:dyDescent="0.3">
      <c r="A43" s="38" t="s">
        <v>130</v>
      </c>
      <c r="B43" s="38" t="s">
        <v>157</v>
      </c>
      <c r="C43" s="38" t="s">
        <v>164</v>
      </c>
      <c r="D43" s="38" t="s">
        <v>165</v>
      </c>
    </row>
    <row r="44" spans="1:4" ht="15.6" x14ac:dyDescent="0.3">
      <c r="A44" s="38" t="s">
        <v>130</v>
      </c>
      <c r="B44" s="38" t="s">
        <v>157</v>
      </c>
      <c r="C44" s="38" t="s">
        <v>164</v>
      </c>
      <c r="D44" s="38" t="s">
        <v>813</v>
      </c>
    </row>
    <row r="45" spans="1:4" ht="15.6" x14ac:dyDescent="0.3">
      <c r="A45" s="38" t="s">
        <v>130</v>
      </c>
      <c r="B45" s="38" t="s">
        <v>157</v>
      </c>
      <c r="C45" s="38" t="s">
        <v>162</v>
      </c>
      <c r="D45" s="38" t="s">
        <v>166</v>
      </c>
    </row>
    <row r="46" spans="1:4" ht="15.6" x14ac:dyDescent="0.3">
      <c r="A46" s="38" t="s">
        <v>130</v>
      </c>
      <c r="B46" s="38" t="s">
        <v>157</v>
      </c>
      <c r="C46" s="38" t="s">
        <v>162</v>
      </c>
      <c r="D46" s="38" t="s">
        <v>814</v>
      </c>
    </row>
    <row r="47" spans="1:4" ht="15.6" x14ac:dyDescent="0.3">
      <c r="A47" s="38" t="s">
        <v>130</v>
      </c>
      <c r="B47" s="38" t="s">
        <v>157</v>
      </c>
      <c r="C47" s="38" t="s">
        <v>164</v>
      </c>
      <c r="D47" s="38" t="s">
        <v>167</v>
      </c>
    </row>
    <row r="48" spans="1:4" ht="15.6" x14ac:dyDescent="0.3">
      <c r="A48" s="38" t="s">
        <v>130</v>
      </c>
      <c r="B48" s="38" t="s">
        <v>157</v>
      </c>
      <c r="C48" s="38" t="s">
        <v>164</v>
      </c>
      <c r="D48" s="38" t="s">
        <v>815</v>
      </c>
    </row>
    <row r="49" spans="1:4" ht="15.6" x14ac:dyDescent="0.3">
      <c r="A49" s="38" t="s">
        <v>130</v>
      </c>
      <c r="B49" s="38" t="s">
        <v>157</v>
      </c>
      <c r="C49" s="38" t="s">
        <v>158</v>
      </c>
      <c r="D49" s="38" t="s">
        <v>168</v>
      </c>
    </row>
    <row r="50" spans="1:4" ht="15.6" x14ac:dyDescent="0.3">
      <c r="A50" s="38" t="s">
        <v>130</v>
      </c>
      <c r="B50" s="38" t="s">
        <v>169</v>
      </c>
      <c r="C50" s="38" t="s">
        <v>170</v>
      </c>
      <c r="D50" s="38" t="s">
        <v>171</v>
      </c>
    </row>
    <row r="51" spans="1:4" ht="15.6" x14ac:dyDescent="0.3">
      <c r="A51" s="38" t="s">
        <v>130</v>
      </c>
      <c r="B51" s="38" t="s">
        <v>169</v>
      </c>
      <c r="C51" s="38" t="s">
        <v>170</v>
      </c>
      <c r="D51" s="38" t="s">
        <v>816</v>
      </c>
    </row>
    <row r="52" spans="1:4" ht="15.6" x14ac:dyDescent="0.3">
      <c r="A52" s="38" t="s">
        <v>130</v>
      </c>
      <c r="B52" s="38" t="s">
        <v>169</v>
      </c>
      <c r="C52" s="38" t="s">
        <v>172</v>
      </c>
      <c r="D52" s="38" t="s">
        <v>173</v>
      </c>
    </row>
    <row r="53" spans="1:4" ht="15.6" x14ac:dyDescent="0.3">
      <c r="A53" s="38" t="s">
        <v>130</v>
      </c>
      <c r="B53" s="38" t="s">
        <v>169</v>
      </c>
      <c r="C53" s="38" t="s">
        <v>172</v>
      </c>
      <c r="D53" s="38" t="s">
        <v>817</v>
      </c>
    </row>
    <row r="54" spans="1:4" ht="15.6" x14ac:dyDescent="0.3">
      <c r="A54" s="38" t="s">
        <v>130</v>
      </c>
      <c r="B54" s="38" t="s">
        <v>169</v>
      </c>
      <c r="C54" s="38" t="s">
        <v>172</v>
      </c>
      <c r="D54" s="38" t="s">
        <v>174</v>
      </c>
    </row>
    <row r="55" spans="1:4" ht="15.6" x14ac:dyDescent="0.3">
      <c r="A55" s="38" t="s">
        <v>130</v>
      </c>
      <c r="B55" s="38" t="s">
        <v>169</v>
      </c>
      <c r="C55" s="38" t="s">
        <v>172</v>
      </c>
      <c r="D55" s="38" t="s">
        <v>818</v>
      </c>
    </row>
    <row r="56" spans="1:4" ht="15.6" x14ac:dyDescent="0.3">
      <c r="A56" s="38" t="s">
        <v>130</v>
      </c>
      <c r="B56" s="38" t="s">
        <v>169</v>
      </c>
      <c r="C56" s="38" t="s">
        <v>175</v>
      </c>
      <c r="D56" s="38" t="s">
        <v>176</v>
      </c>
    </row>
    <row r="57" spans="1:4" ht="15.6" x14ac:dyDescent="0.3">
      <c r="A57" s="38" t="s">
        <v>130</v>
      </c>
      <c r="B57" s="38" t="s">
        <v>169</v>
      </c>
      <c r="C57" s="38" t="s">
        <v>175</v>
      </c>
      <c r="D57" s="38" t="s">
        <v>819</v>
      </c>
    </row>
    <row r="58" spans="1:4" ht="15.6" x14ac:dyDescent="0.3">
      <c r="A58" s="38" t="s">
        <v>130</v>
      </c>
      <c r="B58" s="38" t="s">
        <v>169</v>
      </c>
      <c r="C58" s="38" t="s">
        <v>177</v>
      </c>
      <c r="D58" s="38" t="s">
        <v>820</v>
      </c>
    </row>
    <row r="59" spans="1:4" ht="15.6" x14ac:dyDescent="0.3">
      <c r="A59" s="38" t="s">
        <v>130</v>
      </c>
      <c r="B59" s="38" t="s">
        <v>169</v>
      </c>
      <c r="C59" s="38" t="s">
        <v>177</v>
      </c>
      <c r="D59" s="38" t="s">
        <v>821</v>
      </c>
    </row>
    <row r="60" spans="1:4" ht="15.6" x14ac:dyDescent="0.3">
      <c r="A60" s="38" t="s">
        <v>130</v>
      </c>
      <c r="B60" s="38" t="s">
        <v>169</v>
      </c>
      <c r="C60" s="38" t="s">
        <v>177</v>
      </c>
      <c r="D60" s="38" t="s">
        <v>178</v>
      </c>
    </row>
    <row r="61" spans="1:4" ht="15.6" x14ac:dyDescent="0.3">
      <c r="A61" s="38" t="s">
        <v>130</v>
      </c>
      <c r="B61" s="38" t="s">
        <v>169</v>
      </c>
      <c r="C61" s="38" t="s">
        <v>177</v>
      </c>
      <c r="D61" s="38" t="s">
        <v>822</v>
      </c>
    </row>
    <row r="62" spans="1:4" ht="15.6" x14ac:dyDescent="0.3">
      <c r="A62" s="38" t="s">
        <v>130</v>
      </c>
      <c r="B62" s="38" t="s">
        <v>169</v>
      </c>
      <c r="C62" s="38" t="s">
        <v>172</v>
      </c>
      <c r="D62" s="38" t="s">
        <v>179</v>
      </c>
    </row>
    <row r="63" spans="1:4" ht="15.6" x14ac:dyDescent="0.3">
      <c r="A63" s="38" t="s">
        <v>130</v>
      </c>
      <c r="B63" s="38" t="s">
        <v>180</v>
      </c>
      <c r="C63" s="38" t="s">
        <v>181</v>
      </c>
      <c r="D63" s="38" t="s">
        <v>182</v>
      </c>
    </row>
    <row r="64" spans="1:4" ht="15.6" x14ac:dyDescent="0.3">
      <c r="A64" s="38" t="s">
        <v>130</v>
      </c>
      <c r="B64" s="38" t="s">
        <v>180</v>
      </c>
      <c r="C64" s="38" t="s">
        <v>181</v>
      </c>
      <c r="D64" s="38" t="s">
        <v>823</v>
      </c>
    </row>
    <row r="65" spans="1:4" ht="15.6" x14ac:dyDescent="0.3">
      <c r="A65" s="38" t="s">
        <v>130</v>
      </c>
      <c r="B65" s="38" t="s">
        <v>180</v>
      </c>
      <c r="C65" s="38" t="s">
        <v>183</v>
      </c>
      <c r="D65" s="38" t="s">
        <v>184</v>
      </c>
    </row>
    <row r="66" spans="1:4" ht="15.6" x14ac:dyDescent="0.3">
      <c r="A66" s="38" t="s">
        <v>130</v>
      </c>
      <c r="B66" s="38" t="s">
        <v>180</v>
      </c>
      <c r="C66" s="38" t="s">
        <v>183</v>
      </c>
      <c r="D66" s="38" t="s">
        <v>824</v>
      </c>
    </row>
    <row r="67" spans="1:4" ht="15.6" x14ac:dyDescent="0.3">
      <c r="A67" s="38" t="s">
        <v>130</v>
      </c>
      <c r="B67" s="38" t="s">
        <v>180</v>
      </c>
      <c r="C67" s="38" t="s">
        <v>185</v>
      </c>
      <c r="D67" s="38" t="s">
        <v>186</v>
      </c>
    </row>
    <row r="68" spans="1:4" ht="15.6" x14ac:dyDescent="0.3">
      <c r="A68" s="38" t="s">
        <v>130</v>
      </c>
      <c r="B68" s="38" t="s">
        <v>180</v>
      </c>
      <c r="C68" s="38" t="s">
        <v>185</v>
      </c>
      <c r="D68" s="38" t="s">
        <v>825</v>
      </c>
    </row>
    <row r="69" spans="1:4" ht="15.6" x14ac:dyDescent="0.3">
      <c r="A69" s="38" t="s">
        <v>130</v>
      </c>
      <c r="B69" s="38" t="s">
        <v>180</v>
      </c>
      <c r="C69" s="38" t="s">
        <v>185</v>
      </c>
      <c r="D69" s="38" t="s">
        <v>187</v>
      </c>
    </row>
    <row r="70" spans="1:4" ht="15.6" x14ac:dyDescent="0.3">
      <c r="A70" s="38" t="s">
        <v>130</v>
      </c>
      <c r="B70" s="38" t="s">
        <v>180</v>
      </c>
      <c r="C70" s="38" t="s">
        <v>185</v>
      </c>
      <c r="D70" s="38" t="s">
        <v>826</v>
      </c>
    </row>
    <row r="71" spans="1:4" ht="15.6" x14ac:dyDescent="0.3">
      <c r="A71" s="38" t="s">
        <v>130</v>
      </c>
      <c r="B71" s="38" t="s">
        <v>180</v>
      </c>
      <c r="C71" s="38" t="s">
        <v>188</v>
      </c>
      <c r="D71" s="38" t="s">
        <v>189</v>
      </c>
    </row>
    <row r="72" spans="1:4" ht="15.6" x14ac:dyDescent="0.3">
      <c r="A72" s="38" t="s">
        <v>130</v>
      </c>
      <c r="B72" s="38" t="s">
        <v>180</v>
      </c>
      <c r="C72" s="38" t="s">
        <v>188</v>
      </c>
      <c r="D72" s="38" t="s">
        <v>827</v>
      </c>
    </row>
    <row r="73" spans="1:4" ht="15.6" x14ac:dyDescent="0.3">
      <c r="A73" s="38" t="s">
        <v>130</v>
      </c>
      <c r="B73" s="38" t="s">
        <v>180</v>
      </c>
      <c r="C73" s="38" t="s">
        <v>188</v>
      </c>
      <c r="D73" s="38" t="s">
        <v>190</v>
      </c>
    </row>
    <row r="74" spans="1:4" ht="15.6" x14ac:dyDescent="0.3">
      <c r="A74" s="38" t="s">
        <v>130</v>
      </c>
      <c r="B74" s="38" t="s">
        <v>180</v>
      </c>
      <c r="C74" s="38" t="s">
        <v>188</v>
      </c>
      <c r="D74" s="38" t="s">
        <v>828</v>
      </c>
    </row>
    <row r="75" spans="1:4" ht="15.6" x14ac:dyDescent="0.3">
      <c r="A75" s="38" t="s">
        <v>130</v>
      </c>
      <c r="B75" s="38" t="s">
        <v>180</v>
      </c>
      <c r="C75" s="38" t="s">
        <v>188</v>
      </c>
      <c r="D75" s="38" t="s">
        <v>829</v>
      </c>
    </row>
    <row r="76" spans="1:4" ht="15.6" x14ac:dyDescent="0.3">
      <c r="A76" s="38" t="s">
        <v>130</v>
      </c>
      <c r="B76" s="38" t="s">
        <v>180</v>
      </c>
      <c r="C76" s="38" t="s">
        <v>188</v>
      </c>
      <c r="D76" s="38" t="s">
        <v>191</v>
      </c>
    </row>
    <row r="77" spans="1:4" ht="15.6" x14ac:dyDescent="0.3">
      <c r="A77" s="38" t="s">
        <v>130</v>
      </c>
      <c r="B77" s="38" t="s">
        <v>180</v>
      </c>
      <c r="C77" s="38" t="s">
        <v>188</v>
      </c>
      <c r="D77" s="38" t="s">
        <v>830</v>
      </c>
    </row>
    <row r="78" spans="1:4" ht="15.6" x14ac:dyDescent="0.3">
      <c r="A78" s="38" t="s">
        <v>130</v>
      </c>
      <c r="B78" s="38" t="s">
        <v>180</v>
      </c>
      <c r="C78" s="38" t="s">
        <v>192</v>
      </c>
      <c r="D78" s="38" t="s">
        <v>193</v>
      </c>
    </row>
    <row r="79" spans="1:4" ht="15.6" x14ac:dyDescent="0.3">
      <c r="A79" s="38" t="s">
        <v>130</v>
      </c>
      <c r="B79" s="38" t="s">
        <v>144</v>
      </c>
      <c r="C79" s="38" t="s">
        <v>149</v>
      </c>
      <c r="D79" s="38" t="s">
        <v>831</v>
      </c>
    </row>
    <row r="80" spans="1:4" ht="15.6" x14ac:dyDescent="0.3">
      <c r="A80" s="38" t="s">
        <v>130</v>
      </c>
      <c r="B80" s="38" t="s">
        <v>157</v>
      </c>
      <c r="C80" s="38" t="s">
        <v>158</v>
      </c>
      <c r="D80" s="38" t="s">
        <v>832</v>
      </c>
    </row>
    <row r="81" spans="1:4" ht="15.6" x14ac:dyDescent="0.3">
      <c r="A81" s="38" t="s">
        <v>130</v>
      </c>
      <c r="B81" s="38" t="s">
        <v>169</v>
      </c>
      <c r="C81" s="38" t="s">
        <v>172</v>
      </c>
      <c r="D81" s="38" t="s">
        <v>833</v>
      </c>
    </row>
    <row r="82" spans="1:4" ht="15.6" x14ac:dyDescent="0.3">
      <c r="A82" s="38" t="s">
        <v>130</v>
      </c>
      <c r="B82" s="38" t="s">
        <v>180</v>
      </c>
      <c r="C82" s="38" t="s">
        <v>188</v>
      </c>
      <c r="D82" s="38" t="s">
        <v>834</v>
      </c>
    </row>
  </sheetData>
  <sheetProtection formatCells="0" formatColumns="0" formatRows="0"/>
  <protectedRanges>
    <protectedRange sqref="C4:D7 A2:A7 D2:D3" name="Range1_8_6"/>
  </protectedRanges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00E3-112D-4670-97D5-0989B7F25712}">
  <dimension ref="A1:D43"/>
  <sheetViews>
    <sheetView zoomScale="85" zoomScaleNormal="85" workbookViewId="0">
      <selection activeCell="B8" sqref="B8"/>
    </sheetView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8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45" t="s">
        <v>66</v>
      </c>
      <c r="B2" s="45" t="s">
        <v>91</v>
      </c>
      <c r="C2" s="45" t="s">
        <v>94</v>
      </c>
      <c r="D2" s="45" t="s">
        <v>96</v>
      </c>
    </row>
    <row r="3" spans="1:4" ht="15.6" x14ac:dyDescent="0.3">
      <c r="A3" s="45" t="s">
        <v>66</v>
      </c>
      <c r="B3" s="45" t="s">
        <v>91</v>
      </c>
      <c r="C3" s="45" t="s">
        <v>94</v>
      </c>
      <c r="D3" s="45" t="s">
        <v>95</v>
      </c>
    </row>
    <row r="4" spans="1:4" ht="15.6" x14ac:dyDescent="0.3">
      <c r="A4" s="45" t="s">
        <v>66</v>
      </c>
      <c r="B4" s="45" t="s">
        <v>91</v>
      </c>
      <c r="C4" s="45" t="s">
        <v>102</v>
      </c>
      <c r="D4" s="45" t="s">
        <v>103</v>
      </c>
    </row>
    <row r="5" spans="1:4" ht="15.6" x14ac:dyDescent="0.3">
      <c r="A5" s="45" t="s">
        <v>66</v>
      </c>
      <c r="B5" s="45" t="s">
        <v>91</v>
      </c>
      <c r="C5" s="45" t="s">
        <v>102</v>
      </c>
      <c r="D5" s="45" t="s">
        <v>104</v>
      </c>
    </row>
    <row r="6" spans="1:4" ht="15.6" x14ac:dyDescent="0.3">
      <c r="A6" s="45" t="s">
        <v>66</v>
      </c>
      <c r="B6" s="45" t="s">
        <v>91</v>
      </c>
      <c r="C6" s="45" t="s">
        <v>92</v>
      </c>
      <c r="D6" s="45" t="s">
        <v>554</v>
      </c>
    </row>
    <row r="7" spans="1:4" ht="15.6" x14ac:dyDescent="0.3">
      <c r="A7" s="45" t="s">
        <v>66</v>
      </c>
      <c r="B7" s="45" t="s">
        <v>91</v>
      </c>
      <c r="C7" s="45" t="s">
        <v>92</v>
      </c>
      <c r="D7" s="45" t="s">
        <v>93</v>
      </c>
    </row>
    <row r="8" spans="1:4" ht="15.6" x14ac:dyDescent="0.3">
      <c r="A8" s="45" t="s">
        <v>66</v>
      </c>
      <c r="B8" s="45" t="s">
        <v>91</v>
      </c>
      <c r="C8" s="45" t="s">
        <v>97</v>
      </c>
      <c r="D8" s="45" t="s">
        <v>98</v>
      </c>
    </row>
    <row r="9" spans="1:4" ht="15.6" x14ac:dyDescent="0.3">
      <c r="A9" s="45" t="s">
        <v>66</v>
      </c>
      <c r="B9" s="45" t="s">
        <v>91</v>
      </c>
      <c r="C9" s="45" t="s">
        <v>97</v>
      </c>
      <c r="D9" s="45" t="s">
        <v>555</v>
      </c>
    </row>
    <row r="10" spans="1:4" ht="15.6" x14ac:dyDescent="0.3">
      <c r="A10" s="45" t="s">
        <v>66</v>
      </c>
      <c r="B10" s="45" t="s">
        <v>91</v>
      </c>
      <c r="C10" s="45" t="s">
        <v>97</v>
      </c>
      <c r="D10" s="45" t="s">
        <v>99</v>
      </c>
    </row>
    <row r="11" spans="1:4" ht="15.6" x14ac:dyDescent="0.3">
      <c r="A11" s="45" t="s">
        <v>66</v>
      </c>
      <c r="B11" s="45" t="s">
        <v>91</v>
      </c>
      <c r="C11" s="45" t="s">
        <v>100</v>
      </c>
      <c r="D11" s="45" t="s">
        <v>115</v>
      </c>
    </row>
    <row r="12" spans="1:4" ht="15.6" x14ac:dyDescent="0.3">
      <c r="A12" s="45" t="s">
        <v>66</v>
      </c>
      <c r="B12" s="45" t="s">
        <v>91</v>
      </c>
      <c r="C12" s="45" t="s">
        <v>100</v>
      </c>
      <c r="D12" s="45" t="s">
        <v>101</v>
      </c>
    </row>
    <row r="13" spans="1:4" ht="15.6" x14ac:dyDescent="0.3">
      <c r="A13" s="45" t="s">
        <v>66</v>
      </c>
      <c r="B13" s="45" t="s">
        <v>91</v>
      </c>
      <c r="C13" s="45" t="s">
        <v>100</v>
      </c>
      <c r="D13" s="45" t="s">
        <v>114</v>
      </c>
    </row>
    <row r="14" spans="1:4" ht="15.6" x14ac:dyDescent="0.3">
      <c r="A14" s="45" t="s">
        <v>66</v>
      </c>
      <c r="B14" s="45" t="s">
        <v>80</v>
      </c>
      <c r="C14" s="45" t="s">
        <v>89</v>
      </c>
      <c r="D14" s="45" t="s">
        <v>90</v>
      </c>
    </row>
    <row r="15" spans="1:4" ht="15.6" x14ac:dyDescent="0.3">
      <c r="A15" s="45" t="s">
        <v>66</v>
      </c>
      <c r="B15" s="45" t="s">
        <v>80</v>
      </c>
      <c r="C15" s="45" t="s">
        <v>89</v>
      </c>
      <c r="D15" s="45" t="s">
        <v>109</v>
      </c>
    </row>
    <row r="16" spans="1:4" ht="15.6" x14ac:dyDescent="0.3">
      <c r="A16" s="45" t="s">
        <v>66</v>
      </c>
      <c r="B16" s="45" t="s">
        <v>80</v>
      </c>
      <c r="C16" s="45" t="s">
        <v>89</v>
      </c>
      <c r="D16" s="45" t="s">
        <v>106</v>
      </c>
    </row>
    <row r="17" spans="1:4" ht="15.6" x14ac:dyDescent="0.3">
      <c r="A17" s="45" t="s">
        <v>66</v>
      </c>
      <c r="B17" s="45" t="s">
        <v>80</v>
      </c>
      <c r="C17" s="45" t="s">
        <v>81</v>
      </c>
      <c r="D17" s="45" t="s">
        <v>84</v>
      </c>
    </row>
    <row r="18" spans="1:4" ht="15.6" x14ac:dyDescent="0.3">
      <c r="A18" s="45" t="s">
        <v>66</v>
      </c>
      <c r="B18" s="45" t="s">
        <v>80</v>
      </c>
      <c r="C18" s="45" t="s">
        <v>110</v>
      </c>
      <c r="D18" s="45" t="s">
        <v>83</v>
      </c>
    </row>
    <row r="19" spans="1:4" ht="15.6" x14ac:dyDescent="0.3">
      <c r="A19" s="45" t="s">
        <v>66</v>
      </c>
      <c r="B19" s="45" t="s">
        <v>80</v>
      </c>
      <c r="C19" s="45" t="s">
        <v>81</v>
      </c>
      <c r="D19" s="45" t="s">
        <v>82</v>
      </c>
    </row>
    <row r="20" spans="1:4" ht="15.6" x14ac:dyDescent="0.3">
      <c r="A20" s="45" t="s">
        <v>66</v>
      </c>
      <c r="B20" s="45" t="s">
        <v>80</v>
      </c>
      <c r="C20" s="45" t="s">
        <v>85</v>
      </c>
      <c r="D20" s="45" t="s">
        <v>86</v>
      </c>
    </row>
    <row r="21" spans="1:4" ht="15.6" x14ac:dyDescent="0.3">
      <c r="A21" s="45" t="s">
        <v>66</v>
      </c>
      <c r="B21" s="45" t="s">
        <v>80</v>
      </c>
      <c r="C21" s="45" t="s">
        <v>85</v>
      </c>
      <c r="D21" s="45" t="s">
        <v>87</v>
      </c>
    </row>
    <row r="22" spans="1:4" ht="15.6" x14ac:dyDescent="0.3">
      <c r="A22" s="45" t="s">
        <v>66</v>
      </c>
      <c r="B22" s="45" t="s">
        <v>80</v>
      </c>
      <c r="C22" s="45" t="s">
        <v>85</v>
      </c>
      <c r="D22" s="45" t="s">
        <v>88</v>
      </c>
    </row>
    <row r="23" spans="1:4" ht="15.6" x14ac:dyDescent="0.3">
      <c r="A23" s="45" t="s">
        <v>66</v>
      </c>
      <c r="B23" s="45" t="s">
        <v>80</v>
      </c>
      <c r="C23" s="45" t="s">
        <v>85</v>
      </c>
      <c r="D23" s="45" t="s">
        <v>105</v>
      </c>
    </row>
    <row r="24" spans="1:4" ht="15.6" x14ac:dyDescent="0.3">
      <c r="A24" s="45" t="s">
        <v>66</v>
      </c>
      <c r="B24" s="45" t="s">
        <v>80</v>
      </c>
      <c r="C24" s="45" t="s">
        <v>85</v>
      </c>
      <c r="D24" s="45" t="s">
        <v>108</v>
      </c>
    </row>
    <row r="25" spans="1:4" ht="15.6" x14ac:dyDescent="0.3">
      <c r="A25" s="45" t="s">
        <v>66</v>
      </c>
      <c r="B25" s="45" t="s">
        <v>80</v>
      </c>
      <c r="C25" s="45" t="s">
        <v>85</v>
      </c>
      <c r="D25" s="45" t="s">
        <v>107</v>
      </c>
    </row>
    <row r="26" spans="1:4" ht="15.6" x14ac:dyDescent="0.3">
      <c r="A26" s="45" t="s">
        <v>66</v>
      </c>
      <c r="B26" s="45" t="s">
        <v>67</v>
      </c>
      <c r="C26" s="45" t="s">
        <v>74</v>
      </c>
      <c r="D26" s="45" t="s">
        <v>75</v>
      </c>
    </row>
    <row r="27" spans="1:4" ht="15.6" x14ac:dyDescent="0.3">
      <c r="A27" s="45" t="s">
        <v>66</v>
      </c>
      <c r="B27" s="45" t="s">
        <v>67</v>
      </c>
      <c r="C27" s="45" t="s">
        <v>74</v>
      </c>
      <c r="D27" s="45" t="s">
        <v>77</v>
      </c>
    </row>
    <row r="28" spans="1:4" ht="15.6" x14ac:dyDescent="0.3">
      <c r="A28" s="45" t="s">
        <v>66</v>
      </c>
      <c r="B28" s="45" t="s">
        <v>67</v>
      </c>
      <c r="C28" s="45" t="s">
        <v>78</v>
      </c>
      <c r="D28" s="45" t="s">
        <v>112</v>
      </c>
    </row>
    <row r="29" spans="1:4" ht="15.6" x14ac:dyDescent="0.3">
      <c r="A29" s="45" t="s">
        <v>66</v>
      </c>
      <c r="B29" s="45" t="s">
        <v>67</v>
      </c>
      <c r="C29" s="45" t="s">
        <v>78</v>
      </c>
      <c r="D29" s="45" t="s">
        <v>79</v>
      </c>
    </row>
    <row r="30" spans="1:4" ht="15.6" x14ac:dyDescent="0.3">
      <c r="A30" s="45" t="s">
        <v>66</v>
      </c>
      <c r="B30" s="45" t="s">
        <v>67</v>
      </c>
      <c r="C30" s="45" t="s">
        <v>72</v>
      </c>
      <c r="D30" s="45" t="s">
        <v>73</v>
      </c>
    </row>
    <row r="31" spans="1:4" ht="15.6" x14ac:dyDescent="0.3">
      <c r="A31" s="45" t="s">
        <v>66</v>
      </c>
      <c r="B31" s="45" t="s">
        <v>67</v>
      </c>
      <c r="C31" s="45" t="s">
        <v>72</v>
      </c>
      <c r="D31" s="45" t="s">
        <v>113</v>
      </c>
    </row>
    <row r="32" spans="1:4" ht="15.6" x14ac:dyDescent="0.3">
      <c r="A32" s="45" t="s">
        <v>66</v>
      </c>
      <c r="B32" s="45" t="s">
        <v>67</v>
      </c>
      <c r="C32" s="45" t="s">
        <v>68</v>
      </c>
      <c r="D32" s="45" t="s">
        <v>69</v>
      </c>
    </row>
    <row r="33" spans="1:4" ht="15.6" x14ac:dyDescent="0.3">
      <c r="A33" s="45" t="s">
        <v>66</v>
      </c>
      <c r="B33" s="45" t="s">
        <v>67</v>
      </c>
      <c r="C33" s="45" t="s">
        <v>70</v>
      </c>
      <c r="D33" s="45" t="s">
        <v>71</v>
      </c>
    </row>
    <row r="34" spans="1:4" ht="15.6" x14ac:dyDescent="0.3">
      <c r="A34" s="45" t="s">
        <v>66</v>
      </c>
      <c r="B34" s="45" t="s">
        <v>67</v>
      </c>
      <c r="C34" s="45" t="s">
        <v>70</v>
      </c>
      <c r="D34" s="45" t="s">
        <v>111</v>
      </c>
    </row>
    <row r="35" spans="1:4" ht="15.6" x14ac:dyDescent="0.3">
      <c r="A35" s="45" t="s">
        <v>66</v>
      </c>
      <c r="B35" s="45" t="s">
        <v>67</v>
      </c>
      <c r="C35" s="45" t="s">
        <v>70</v>
      </c>
      <c r="D35" s="45" t="s">
        <v>76</v>
      </c>
    </row>
    <row r="36" spans="1:4" ht="15.6" x14ac:dyDescent="0.3">
      <c r="A36" s="45" t="s">
        <v>66</v>
      </c>
      <c r="B36" s="45" t="s">
        <v>116</v>
      </c>
      <c r="C36" s="45" t="s">
        <v>124</v>
      </c>
      <c r="D36" s="45" t="s">
        <v>125</v>
      </c>
    </row>
    <row r="37" spans="1:4" ht="15.6" x14ac:dyDescent="0.3">
      <c r="A37" s="45" t="s">
        <v>66</v>
      </c>
      <c r="B37" s="45" t="s">
        <v>116</v>
      </c>
      <c r="C37" s="45" t="s">
        <v>121</v>
      </c>
      <c r="D37" s="45" t="s">
        <v>122</v>
      </c>
    </row>
    <row r="38" spans="1:4" ht="15.6" x14ac:dyDescent="0.3">
      <c r="A38" s="45" t="s">
        <v>66</v>
      </c>
      <c r="B38" s="45" t="s">
        <v>116</v>
      </c>
      <c r="C38" s="45" t="s">
        <v>126</v>
      </c>
      <c r="D38" s="45" t="s">
        <v>127</v>
      </c>
    </row>
    <row r="39" spans="1:4" ht="15.6" x14ac:dyDescent="0.3">
      <c r="A39" s="45" t="s">
        <v>66</v>
      </c>
      <c r="B39" s="45" t="s">
        <v>116</v>
      </c>
      <c r="C39" s="45" t="s">
        <v>126</v>
      </c>
      <c r="D39" s="45" t="s">
        <v>129</v>
      </c>
    </row>
    <row r="40" spans="1:4" ht="15.6" x14ac:dyDescent="0.3">
      <c r="A40" s="45" t="s">
        <v>66</v>
      </c>
      <c r="B40" s="45" t="s">
        <v>116</v>
      </c>
      <c r="C40" s="45" t="s">
        <v>117</v>
      </c>
      <c r="D40" s="45" t="s">
        <v>118</v>
      </c>
    </row>
    <row r="41" spans="1:4" ht="15.6" x14ac:dyDescent="0.3">
      <c r="A41" s="45" t="s">
        <v>66</v>
      </c>
      <c r="B41" s="45" t="s">
        <v>116</v>
      </c>
      <c r="C41" s="45" t="s">
        <v>117</v>
      </c>
      <c r="D41" s="45" t="s">
        <v>123</v>
      </c>
    </row>
    <row r="42" spans="1:4" ht="15.6" x14ac:dyDescent="0.3">
      <c r="A42" s="45" t="s">
        <v>66</v>
      </c>
      <c r="B42" s="45" t="s">
        <v>116</v>
      </c>
      <c r="C42" s="45" t="s">
        <v>119</v>
      </c>
      <c r="D42" s="45" t="s">
        <v>120</v>
      </c>
    </row>
    <row r="43" spans="1:4" ht="15.6" x14ac:dyDescent="0.3">
      <c r="A43" s="45" t="s">
        <v>66</v>
      </c>
      <c r="B43" s="45" t="s">
        <v>116</v>
      </c>
      <c r="C43" s="45" t="s">
        <v>119</v>
      </c>
      <c r="D43" s="45" t="s">
        <v>128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11864-5C3F-4C4A-A5E1-C56CC83E86BE}">
  <dimension ref="A1:D48"/>
  <sheetViews>
    <sheetView zoomScale="85" zoomScaleNormal="85" workbookViewId="0">
      <selection activeCell="D9" sqref="D9"/>
    </sheetView>
  </sheetViews>
  <sheetFormatPr defaultColWidth="9.109375" defaultRowHeight="14.4" x14ac:dyDescent="0.3"/>
  <cols>
    <col min="1" max="1" width="19.5546875" style="68" customWidth="1"/>
    <col min="2" max="2" width="28.88671875" style="68" bestFit="1" customWidth="1"/>
    <col min="3" max="3" width="31" style="68" bestFit="1" customWidth="1"/>
    <col min="4" max="4" width="63.5546875" style="68" bestFit="1" customWidth="1"/>
    <col min="5" max="16384" width="9.109375" style="32"/>
  </cols>
  <sheetData>
    <row r="1" spans="1:4" s="1" customFormat="1" ht="18" x14ac:dyDescent="0.35">
      <c r="A1" s="66" t="s">
        <v>0</v>
      </c>
      <c r="B1" s="66" t="s">
        <v>1</v>
      </c>
      <c r="C1" s="66" t="s">
        <v>2</v>
      </c>
      <c r="D1" s="66" t="s">
        <v>3</v>
      </c>
    </row>
    <row r="2" spans="1:4" ht="15.6" x14ac:dyDescent="0.3">
      <c r="A2" s="45" t="s">
        <v>988</v>
      </c>
      <c r="B2" s="45" t="s">
        <v>989</v>
      </c>
      <c r="C2" s="45" t="s">
        <v>991</v>
      </c>
      <c r="D2" s="46" t="s">
        <v>2221</v>
      </c>
    </row>
    <row r="3" spans="1:4" ht="15.6" x14ac:dyDescent="0.3">
      <c r="A3" s="45" t="s">
        <v>988</v>
      </c>
      <c r="B3" s="45" t="s">
        <v>989</v>
      </c>
      <c r="C3" s="38" t="s">
        <v>991</v>
      </c>
      <c r="D3" s="38" t="s">
        <v>993</v>
      </c>
    </row>
    <row r="4" spans="1:4" ht="15.6" x14ac:dyDescent="0.3">
      <c r="A4" s="45" t="s">
        <v>988</v>
      </c>
      <c r="B4" s="38" t="s">
        <v>989</v>
      </c>
      <c r="C4" s="38" t="s">
        <v>991</v>
      </c>
      <c r="D4" s="38" t="s">
        <v>993</v>
      </c>
    </row>
    <row r="5" spans="1:4" ht="15.6" x14ac:dyDescent="0.3">
      <c r="A5" s="45" t="s">
        <v>988</v>
      </c>
      <c r="B5" s="38" t="s">
        <v>989</v>
      </c>
      <c r="C5" s="38" t="s">
        <v>991</v>
      </c>
      <c r="D5" s="38" t="s">
        <v>993</v>
      </c>
    </row>
    <row r="6" spans="1:4" ht="15.6" x14ac:dyDescent="0.3">
      <c r="A6" s="45" t="s">
        <v>988</v>
      </c>
      <c r="B6" s="38" t="s">
        <v>989</v>
      </c>
      <c r="C6" s="38" t="s">
        <v>2219</v>
      </c>
      <c r="D6" s="38" t="s">
        <v>994</v>
      </c>
    </row>
    <row r="7" spans="1:4" ht="15.6" x14ac:dyDescent="0.3">
      <c r="A7" s="45" t="s">
        <v>988</v>
      </c>
      <c r="B7" s="38" t="s">
        <v>989</v>
      </c>
      <c r="C7" s="38" t="s">
        <v>2219</v>
      </c>
      <c r="D7" s="38" t="s">
        <v>995</v>
      </c>
    </row>
    <row r="8" spans="1:4" ht="15.6" x14ac:dyDescent="0.3">
      <c r="A8" s="45" t="s">
        <v>988</v>
      </c>
      <c r="B8" s="45" t="s">
        <v>989</v>
      </c>
      <c r="C8" s="45" t="s">
        <v>992</v>
      </c>
      <c r="D8" s="46" t="s">
        <v>551</v>
      </c>
    </row>
    <row r="9" spans="1:4" ht="15.6" x14ac:dyDescent="0.3">
      <c r="A9" s="45" t="s">
        <v>988</v>
      </c>
      <c r="B9" s="45" t="s">
        <v>989</v>
      </c>
      <c r="C9" s="45" t="s">
        <v>992</v>
      </c>
      <c r="D9" s="46" t="s">
        <v>553</v>
      </c>
    </row>
    <row r="10" spans="1:4" ht="15.6" x14ac:dyDescent="0.3">
      <c r="A10" s="45" t="s">
        <v>988</v>
      </c>
      <c r="B10" s="45" t="s">
        <v>989</v>
      </c>
      <c r="C10" s="45" t="s">
        <v>992</v>
      </c>
      <c r="D10" s="38" t="s">
        <v>1000</v>
      </c>
    </row>
    <row r="11" spans="1:4" ht="15.6" x14ac:dyDescent="0.3">
      <c r="A11" s="45" t="s">
        <v>988</v>
      </c>
      <c r="B11" s="45" t="s">
        <v>989</v>
      </c>
      <c r="C11" s="45" t="s">
        <v>992</v>
      </c>
      <c r="D11" s="38" t="s">
        <v>1001</v>
      </c>
    </row>
    <row r="12" spans="1:4" ht="15.6" x14ac:dyDescent="0.3">
      <c r="A12" s="45" t="s">
        <v>988</v>
      </c>
      <c r="B12" s="45" t="s">
        <v>989</v>
      </c>
      <c r="C12" s="45" t="s">
        <v>992</v>
      </c>
      <c r="D12" s="38" t="s">
        <v>1003</v>
      </c>
    </row>
    <row r="13" spans="1:4" ht="15.6" x14ac:dyDescent="0.3">
      <c r="A13" s="45" t="s">
        <v>988</v>
      </c>
      <c r="B13" s="45" t="s">
        <v>989</v>
      </c>
      <c r="C13" s="45" t="s">
        <v>992</v>
      </c>
      <c r="D13" s="38" t="s">
        <v>1002</v>
      </c>
    </row>
    <row r="14" spans="1:4" ht="15.6" x14ac:dyDescent="0.3">
      <c r="A14" s="45" t="s">
        <v>988</v>
      </c>
      <c r="B14" s="45" t="s">
        <v>989</v>
      </c>
      <c r="C14" s="45" t="s">
        <v>992</v>
      </c>
      <c r="D14" s="38" t="s">
        <v>999</v>
      </c>
    </row>
    <row r="15" spans="1:4" ht="15.6" x14ac:dyDescent="0.3">
      <c r="A15" s="45" t="s">
        <v>988</v>
      </c>
      <c r="B15" s="45" t="s">
        <v>989</v>
      </c>
      <c r="C15" s="45" t="s">
        <v>992</v>
      </c>
      <c r="D15" s="38" t="s">
        <v>997</v>
      </c>
    </row>
    <row r="16" spans="1:4" ht="15.6" x14ac:dyDescent="0.3">
      <c r="A16" s="45" t="s">
        <v>988</v>
      </c>
      <c r="B16" s="38" t="s">
        <v>989</v>
      </c>
      <c r="C16" s="45" t="s">
        <v>992</v>
      </c>
      <c r="D16" s="38" t="s">
        <v>996</v>
      </c>
    </row>
    <row r="17" spans="1:4" ht="15.6" x14ac:dyDescent="0.3">
      <c r="A17" s="45" t="s">
        <v>988</v>
      </c>
      <c r="B17" s="45" t="s">
        <v>989</v>
      </c>
      <c r="C17" s="45" t="s">
        <v>992</v>
      </c>
      <c r="D17" s="38" t="s">
        <v>998</v>
      </c>
    </row>
    <row r="18" spans="1:4" ht="15.6" x14ac:dyDescent="0.3">
      <c r="A18" s="45" t="s">
        <v>988</v>
      </c>
      <c r="B18" s="45" t="s">
        <v>989</v>
      </c>
      <c r="C18" s="45" t="s">
        <v>992</v>
      </c>
      <c r="D18" s="46" t="s">
        <v>552</v>
      </c>
    </row>
    <row r="19" spans="1:4" ht="15.6" x14ac:dyDescent="0.3">
      <c r="A19" s="45" t="s">
        <v>988</v>
      </c>
      <c r="B19" s="45" t="s">
        <v>989</v>
      </c>
      <c r="C19" s="45" t="s">
        <v>990</v>
      </c>
      <c r="D19" s="38" t="s">
        <v>1012</v>
      </c>
    </row>
    <row r="20" spans="1:4" ht="15.6" x14ac:dyDescent="0.3">
      <c r="A20" s="45" t="s">
        <v>988</v>
      </c>
      <c r="B20" s="45" t="s">
        <v>989</v>
      </c>
      <c r="C20" s="45" t="s">
        <v>990</v>
      </c>
      <c r="D20" s="38" t="s">
        <v>1010</v>
      </c>
    </row>
    <row r="21" spans="1:4" ht="15.6" x14ac:dyDescent="0.3">
      <c r="A21" s="45" t="s">
        <v>988</v>
      </c>
      <c r="B21" s="45" t="s">
        <v>989</v>
      </c>
      <c r="C21" s="45" t="s">
        <v>990</v>
      </c>
      <c r="D21" s="38" t="s">
        <v>1011</v>
      </c>
    </row>
    <row r="22" spans="1:4" ht="15.6" x14ac:dyDescent="0.3">
      <c r="A22" s="45" t="s">
        <v>988</v>
      </c>
      <c r="B22" s="45" t="s">
        <v>989</v>
      </c>
      <c r="C22" s="45" t="s">
        <v>990</v>
      </c>
      <c r="D22" s="46" t="s">
        <v>550</v>
      </c>
    </row>
    <row r="23" spans="1:4" ht="15.6" x14ac:dyDescent="0.3">
      <c r="A23" s="45" t="s">
        <v>988</v>
      </c>
      <c r="B23" s="45" t="s">
        <v>989</v>
      </c>
      <c r="C23" s="45" t="s">
        <v>990</v>
      </c>
      <c r="D23" s="38" t="s">
        <v>1007</v>
      </c>
    </row>
    <row r="24" spans="1:4" ht="15.6" x14ac:dyDescent="0.3">
      <c r="A24" s="45" t="s">
        <v>988</v>
      </c>
      <c r="B24" s="45" t="s">
        <v>989</v>
      </c>
      <c r="C24" s="45" t="s">
        <v>990</v>
      </c>
      <c r="D24" s="38" t="s">
        <v>1006</v>
      </c>
    </row>
    <row r="25" spans="1:4" ht="15.6" x14ac:dyDescent="0.3">
      <c r="A25" s="79" t="s">
        <v>988</v>
      </c>
      <c r="B25" s="79" t="s">
        <v>989</v>
      </c>
      <c r="C25" s="79" t="s">
        <v>990</v>
      </c>
      <c r="D25" s="65" t="s">
        <v>2220</v>
      </c>
    </row>
    <row r="26" spans="1:4" ht="31.2" x14ac:dyDescent="0.3">
      <c r="A26" s="45" t="s">
        <v>988</v>
      </c>
      <c r="B26" s="45" t="s">
        <v>989</v>
      </c>
      <c r="C26" s="45" t="s">
        <v>990</v>
      </c>
      <c r="D26" s="72" t="s">
        <v>1008</v>
      </c>
    </row>
    <row r="27" spans="1:4" ht="15.6" x14ac:dyDescent="0.3">
      <c r="A27" s="45" t="s">
        <v>988</v>
      </c>
      <c r="B27" s="45" t="s">
        <v>989</v>
      </c>
      <c r="C27" s="45" t="s">
        <v>990</v>
      </c>
      <c r="D27" s="38" t="s">
        <v>1009</v>
      </c>
    </row>
    <row r="28" spans="1:4" ht="15.6" x14ac:dyDescent="0.3">
      <c r="A28" s="45" t="s">
        <v>988</v>
      </c>
      <c r="B28" s="45" t="s">
        <v>989</v>
      </c>
      <c r="C28" s="45" t="s">
        <v>990</v>
      </c>
      <c r="D28" s="46" t="s">
        <v>549</v>
      </c>
    </row>
    <row r="29" spans="1:4" ht="15.6" x14ac:dyDescent="0.3">
      <c r="A29" s="45" t="s">
        <v>988</v>
      </c>
      <c r="B29" s="45" t="s">
        <v>989</v>
      </c>
      <c r="C29" s="45" t="s">
        <v>990</v>
      </c>
      <c r="D29" s="38" t="s">
        <v>1004</v>
      </c>
    </row>
    <row r="30" spans="1:4" ht="15.6" x14ac:dyDescent="0.3">
      <c r="A30" s="45" t="s">
        <v>988</v>
      </c>
      <c r="B30" s="45" t="s">
        <v>989</v>
      </c>
      <c r="C30" s="45" t="s">
        <v>990</v>
      </c>
      <c r="D30" s="38" t="s">
        <v>1005</v>
      </c>
    </row>
    <row r="31" spans="1:4" ht="15.6" x14ac:dyDescent="0.3">
      <c r="A31" s="45" t="s">
        <v>988</v>
      </c>
      <c r="B31" s="45" t="s">
        <v>989</v>
      </c>
      <c r="C31" s="45" t="s">
        <v>990</v>
      </c>
      <c r="D31" s="46" t="s">
        <v>2218</v>
      </c>
    </row>
    <row r="32" spans="1:4" ht="15.6" x14ac:dyDescent="0.3">
      <c r="A32" s="79" t="s">
        <v>988</v>
      </c>
      <c r="B32" s="65" t="s">
        <v>1641</v>
      </c>
      <c r="C32" s="65" t="s">
        <v>2252</v>
      </c>
      <c r="D32" s="65" t="s">
        <v>2253</v>
      </c>
    </row>
    <row r="33" spans="1:4" ht="15.6" x14ac:dyDescent="0.3">
      <c r="A33" s="79" t="s">
        <v>988</v>
      </c>
      <c r="B33" s="65" t="s">
        <v>1641</v>
      </c>
      <c r="C33" s="65" t="s">
        <v>2249</v>
      </c>
      <c r="D33" s="65" t="s">
        <v>2250</v>
      </c>
    </row>
    <row r="34" spans="1:4" ht="15.6" x14ac:dyDescent="0.3">
      <c r="A34" s="79" t="s">
        <v>988</v>
      </c>
      <c r="B34" s="65" t="s">
        <v>1641</v>
      </c>
      <c r="C34" s="65" t="s">
        <v>2249</v>
      </c>
      <c r="D34" s="65" t="s">
        <v>2251</v>
      </c>
    </row>
    <row r="35" spans="1:4" ht="15.6" x14ac:dyDescent="0.3">
      <c r="A35" s="79" t="s">
        <v>988</v>
      </c>
      <c r="B35" s="65" t="s">
        <v>1640</v>
      </c>
      <c r="C35" s="65" t="s">
        <v>2241</v>
      </c>
      <c r="D35" s="65" t="s">
        <v>2242</v>
      </c>
    </row>
    <row r="36" spans="1:4" ht="15.6" x14ac:dyDescent="0.3">
      <c r="A36" s="79" t="s">
        <v>988</v>
      </c>
      <c r="B36" s="65" t="s">
        <v>1640</v>
      </c>
      <c r="C36" s="65" t="s">
        <v>2243</v>
      </c>
      <c r="D36" s="65" t="s">
        <v>2244</v>
      </c>
    </row>
    <row r="37" spans="1:4" ht="15.6" x14ac:dyDescent="0.3">
      <c r="A37" s="79" t="s">
        <v>988</v>
      </c>
      <c r="B37" s="65" t="s">
        <v>1640</v>
      </c>
      <c r="C37" s="65" t="s">
        <v>2245</v>
      </c>
      <c r="D37" s="65" t="s">
        <v>2246</v>
      </c>
    </row>
    <row r="38" spans="1:4" ht="15.6" x14ac:dyDescent="0.3">
      <c r="A38" s="79" t="s">
        <v>988</v>
      </c>
      <c r="B38" s="65" t="s">
        <v>1640</v>
      </c>
      <c r="C38" s="65" t="s">
        <v>2247</v>
      </c>
      <c r="D38" s="65" t="s">
        <v>2248</v>
      </c>
    </row>
    <row r="39" spans="1:4" ht="15.6" x14ac:dyDescent="0.3">
      <c r="A39" s="79" t="s">
        <v>988</v>
      </c>
      <c r="B39" s="65" t="s">
        <v>1639</v>
      </c>
      <c r="C39" s="65" t="s">
        <v>2230</v>
      </c>
      <c r="D39" s="65" t="s">
        <v>2231</v>
      </c>
    </row>
    <row r="40" spans="1:4" ht="15.6" x14ac:dyDescent="0.3">
      <c r="A40" s="79" t="s">
        <v>988</v>
      </c>
      <c r="B40" s="65" t="s">
        <v>1639</v>
      </c>
      <c r="C40" s="65" t="s">
        <v>2237</v>
      </c>
      <c r="D40" s="65" t="s">
        <v>2238</v>
      </c>
    </row>
    <row r="41" spans="1:4" ht="15.6" x14ac:dyDescent="0.3">
      <c r="A41" s="79" t="s">
        <v>988</v>
      </c>
      <c r="B41" s="65" t="s">
        <v>1639</v>
      </c>
      <c r="C41" s="65" t="s">
        <v>2235</v>
      </c>
      <c r="D41" s="65" t="s">
        <v>2236</v>
      </c>
    </row>
    <row r="42" spans="1:4" ht="15.6" x14ac:dyDescent="0.3">
      <c r="A42" s="79" t="s">
        <v>988</v>
      </c>
      <c r="B42" s="65" t="s">
        <v>1639</v>
      </c>
      <c r="C42" s="65" t="s">
        <v>2239</v>
      </c>
      <c r="D42" s="65" t="s">
        <v>2240</v>
      </c>
    </row>
    <row r="43" spans="1:4" ht="15.6" x14ac:dyDescent="0.3">
      <c r="A43" s="79" t="s">
        <v>988</v>
      </c>
      <c r="B43" s="65" t="s">
        <v>1639</v>
      </c>
      <c r="C43" s="65" t="s">
        <v>2232</v>
      </c>
      <c r="D43" s="65" t="s">
        <v>2233</v>
      </c>
    </row>
    <row r="44" spans="1:4" ht="15.6" x14ac:dyDescent="0.3">
      <c r="A44" s="79" t="s">
        <v>988</v>
      </c>
      <c r="B44" s="65" t="s">
        <v>1639</v>
      </c>
      <c r="C44" s="65" t="s">
        <v>2232</v>
      </c>
      <c r="D44" s="65" t="s">
        <v>2234</v>
      </c>
    </row>
    <row r="45" spans="1:4" ht="15.6" x14ac:dyDescent="0.3">
      <c r="A45" s="79" t="s">
        <v>988</v>
      </c>
      <c r="B45" s="65" t="s">
        <v>2222</v>
      </c>
      <c r="C45" s="65" t="s">
        <v>2223</v>
      </c>
      <c r="D45" s="65" t="s">
        <v>2224</v>
      </c>
    </row>
    <row r="46" spans="1:4" ht="15.6" x14ac:dyDescent="0.3">
      <c r="A46" s="79" t="s">
        <v>988</v>
      </c>
      <c r="B46" s="65" t="s">
        <v>2222</v>
      </c>
      <c r="C46" s="65" t="s">
        <v>2223</v>
      </c>
      <c r="D46" s="65" t="s">
        <v>2225</v>
      </c>
    </row>
    <row r="47" spans="1:4" ht="15.6" x14ac:dyDescent="0.3">
      <c r="A47" s="79" t="s">
        <v>988</v>
      </c>
      <c r="B47" s="65" t="s">
        <v>2222</v>
      </c>
      <c r="C47" s="65" t="s">
        <v>2226</v>
      </c>
      <c r="D47" s="65" t="s">
        <v>2227</v>
      </c>
    </row>
    <row r="48" spans="1:4" ht="15.6" x14ac:dyDescent="0.3">
      <c r="A48" s="79" t="s">
        <v>988</v>
      </c>
      <c r="B48" s="65" t="s">
        <v>2222</v>
      </c>
      <c r="C48" s="65" t="s">
        <v>2228</v>
      </c>
      <c r="D48" s="65" t="s">
        <v>2229</v>
      </c>
    </row>
  </sheetData>
  <sheetProtection formatCells="0" formatColumns="0" formatRows="0"/>
  <pageMargins left="0.7" right="0.7" top="0.75" bottom="0.75" header="0.3" footer="0.3"/>
  <pageSetup paperSize="9" orientation="portrait" r:id="rId1"/>
  <headerFooter>
    <oddFooter>&amp;L&amp;1#&amp;"Calibri"&amp;8&amp;K000000Business Sensitivity: General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D7C510-B9CF-43BA-BC2F-B43FC05508E9}"/>
</file>

<file path=customXml/itemProps2.xml><?xml version="1.0" encoding="utf-8"?>
<ds:datastoreItem xmlns:ds="http://schemas.openxmlformats.org/officeDocument/2006/customXml" ds:itemID="{5891653B-229E-419A-B5CD-3215A56C008D}"/>
</file>

<file path=customXml/itemProps3.xml><?xml version="1.0" encoding="utf-8"?>
<ds:datastoreItem xmlns:ds="http://schemas.openxmlformats.org/officeDocument/2006/customXml" ds:itemID="{CDAD1A7F-482E-4556-8DDE-BA50683C6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pivot</vt:lpstr>
      <vt:lpstr>Eastern Cape</vt:lpstr>
      <vt:lpstr>Free State</vt:lpstr>
      <vt:lpstr>Gauteng</vt:lpstr>
      <vt:lpstr>KwaZulu Natal</vt:lpstr>
      <vt:lpstr>Mpumalanga</vt:lpstr>
      <vt:lpstr>Limpopo</vt:lpstr>
      <vt:lpstr>North West</vt:lpstr>
      <vt:lpstr>Northern Cape</vt:lpstr>
      <vt:lpstr>Western Cape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Mwesigwa</dc:creator>
  <cp:lastModifiedBy>Stephanie Joos-Vandewalle</cp:lastModifiedBy>
  <cp:lastPrinted>2021-07-19T12:29:11Z</cp:lastPrinted>
  <dcterms:created xsi:type="dcterms:W3CDTF">2021-07-14T09:39:41Z</dcterms:created>
  <dcterms:modified xsi:type="dcterms:W3CDTF">2021-07-26T12:27:23Z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2021-07-22T06:13:26Z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95488588-d14b-4ec3-b797-0fa0f6696314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0x0101006DA6F1E087C04C41BD3FEB3AE981BA6A</vt:lpwstr>
  </property>
</Properties>
</file>